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timelines/timeline2.xml" ContentType="application/vnd.ms-excel.timelin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slicers/slicer3.xml" ContentType="application/vnd.ms-excel.slicer+xml"/>
  <Override PartName="/xl/timelines/timeline3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slicers/slicer4.xml" ContentType="application/vnd.ms-excel.slicer+xml"/>
  <Override PartName="/xl/timelines/timeline4.xml" ContentType="application/vnd.ms-excel.timelin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slicers/slicer5.xml" ContentType="application/vnd.ms-excel.slicer+xml"/>
  <Override PartName="/xl/timelines/timeline5.xml" ContentType="application/vnd.ms-excel.timelin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upa-my.sharepoint.com/personal/jeannette_espinosa_municipio-pma_gob_pa/Documents/PERMISO DE OCUPACIÓN 2022/Informes Graficas/"/>
    </mc:Choice>
  </mc:AlternateContent>
  <xr:revisionPtr revIDLastSave="223" documentId="8_{DD7E2B08-6CFD-4A4B-ACA1-FA4248E3FA6B}" xr6:coauthVersionLast="47" xr6:coauthVersionMax="47" xr10:uidLastSave="{B32BA22C-B775-49C2-8F7C-49808CFFD1A8}"/>
  <bookViews>
    <workbookView xWindow="-120" yWindow="-120" windowWidth="29040" windowHeight="15840" firstSheet="1" activeTab="5" xr2:uid="{1AEF6AFA-F35E-494F-8A90-053F7DCC5824}"/>
  </bookViews>
  <sheets>
    <sheet name="Hoja1" sheetId="1" state="hidden" r:id="rId1"/>
    <sheet name="General ´23" sheetId="2" r:id="rId2"/>
    <sheet name="P.Const" sheetId="3" r:id="rId3"/>
    <sheet name="P.Ocupa" sheetId="4" r:id="rId4"/>
    <sheet name="Antproyectos" sheetId="5" r:id="rId5"/>
    <sheet name="Planos Miscelaneos" sheetId="6" r:id="rId6"/>
  </sheets>
  <definedNames>
    <definedName name="NativeTimeline_FECHA">#N/A</definedName>
    <definedName name="SegmentaciónDeDatos_CORREGIMIENTO">#N/A</definedName>
  </definedNames>
  <calcPr calcId="191029"/>
  <pivotCaches>
    <pivotCache cacheId="30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0" i="1" l="1"/>
  <c r="G750" i="1"/>
  <c r="W93" i="1"/>
  <c r="O93" i="1"/>
  <c r="S93" i="1"/>
  <c r="K93" i="1"/>
  <c r="O17" i="1"/>
  <c r="O19" i="1"/>
  <c r="S53" i="1"/>
  <c r="O6" i="1"/>
  <c r="T32" i="1"/>
  <c r="O8" i="1"/>
  <c r="T35" i="1"/>
  <c r="O7" i="1"/>
  <c r="O9" i="1"/>
  <c r="T33" i="1"/>
  <c r="O20" i="1"/>
  <c r="S54" i="1"/>
  <c r="T30" i="1"/>
  <c r="O18" i="1"/>
  <c r="T34" i="1"/>
  <c r="T31" i="1"/>
  <c r="U31" i="1" l="1"/>
  <c r="U32" i="1"/>
  <c r="U34" i="1"/>
  <c r="U35" i="1"/>
  <c r="U30" i="1"/>
  <c r="U33" i="1"/>
</calcChain>
</file>

<file path=xl/sharedStrings.xml><?xml version="1.0" encoding="utf-8"?>
<sst xmlns="http://schemas.openxmlformats.org/spreadsheetml/2006/main" count="2433" uniqueCount="63">
  <si>
    <t>CORREGIMIENTO</t>
  </si>
  <si>
    <t>CANTIDAD</t>
  </si>
  <si>
    <t>TASA</t>
  </si>
  <si>
    <t>FECHA</t>
  </si>
  <si>
    <t>TIPO DE PERMISO</t>
  </si>
  <si>
    <t>TIPO DE SOLICITUD</t>
  </si>
  <si>
    <t>24 DE DICIEMBRE</t>
  </si>
  <si>
    <t>COMERCIAL</t>
  </si>
  <si>
    <t>ANTEPROYECTO</t>
  </si>
  <si>
    <t>RESIDENCIAL</t>
  </si>
  <si>
    <t>Suma de CANTIDAD</t>
  </si>
  <si>
    <t>PLANOS MISCELANEOS</t>
  </si>
  <si>
    <t>PERMISO DE OCUPACIÓN</t>
  </si>
  <si>
    <t>ANCÓN</t>
  </si>
  <si>
    <t>PERMISO DE CONSTRUCCIÓN</t>
  </si>
  <si>
    <t>Total general</t>
  </si>
  <si>
    <t>EDIFCIOS APTOS Y COMERCIAL</t>
  </si>
  <si>
    <t>EDIFICIOS APTOS</t>
  </si>
  <si>
    <t>INSTITUCIONAL</t>
  </si>
  <si>
    <t>MOVIMIENTO DE TIERRA</t>
  </si>
  <si>
    <t>BELLA VISTA</t>
  </si>
  <si>
    <t>BETANIA</t>
  </si>
  <si>
    <t>CURUNDU</t>
  </si>
  <si>
    <t>PC</t>
  </si>
  <si>
    <t>DON BOSCO</t>
  </si>
  <si>
    <t>ERNESTO CÓRDOBA CAMPOS</t>
  </si>
  <si>
    <t>JUAN DÍAZ</t>
  </si>
  <si>
    <t>SAN FRANCISCO</t>
  </si>
  <si>
    <t>PACORA</t>
  </si>
  <si>
    <t>PARQUE LEFEVRE</t>
  </si>
  <si>
    <t>ALCALDE DÍAZ</t>
  </si>
  <si>
    <t>TOCUMEN</t>
  </si>
  <si>
    <t>LAS CUMBRES</t>
  </si>
  <si>
    <t>LAS MAÑANITAS</t>
  </si>
  <si>
    <t>LAS GARZAS</t>
  </si>
  <si>
    <t>CALIDONIA</t>
  </si>
  <si>
    <t>SAN FELIPE</t>
  </si>
  <si>
    <t>CHILIBRE</t>
  </si>
  <si>
    <t>PUEBLO NUEVO</t>
  </si>
  <si>
    <t>RÍO ABAJO</t>
  </si>
  <si>
    <t>PEDREGAL</t>
  </si>
  <si>
    <t>CAIMITILLO</t>
  </si>
  <si>
    <t>SANTA ANA</t>
  </si>
  <si>
    <t>Etiquetas de fila</t>
  </si>
  <si>
    <t>EXONERADO</t>
  </si>
  <si>
    <t>NO GENERA</t>
  </si>
  <si>
    <t>PO</t>
  </si>
  <si>
    <t>ANT</t>
  </si>
  <si>
    <t>PM</t>
  </si>
  <si>
    <t>|</t>
  </si>
  <si>
    <t xml:space="preserve"> </t>
  </si>
  <si>
    <t>EL CHORRILLO</t>
  </si>
  <si>
    <t>Suma de TASA</t>
  </si>
  <si>
    <t>po</t>
  </si>
  <si>
    <t>pc</t>
  </si>
  <si>
    <t>Total</t>
  </si>
  <si>
    <t xml:space="preserve">            </t>
  </si>
  <si>
    <t>PERMISOS CONSTRUCCION</t>
  </si>
  <si>
    <t>PERMISOS DE OCUPAV</t>
  </si>
  <si>
    <t>ANTEPRO</t>
  </si>
  <si>
    <t>plñanos mus</t>
  </si>
  <si>
    <t>EDIF APTOS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</si>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</sst>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[$-1540A]dd\-mmm\-yy;@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/>
    <xf numFmtId="10" fontId="0" fillId="0" borderId="0" xfId="2" applyNumberFormat="1" applyFont="1"/>
    <xf numFmtId="9" fontId="0" fillId="0" borderId="0" xfId="2" applyFont="1"/>
    <xf numFmtId="10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1" applyFont="1" applyBorder="1"/>
    <xf numFmtId="0" fontId="0" fillId="0" borderId="0" xfId="0" pivotButton="1"/>
    <xf numFmtId="165" fontId="0" fillId="0" borderId="0" xfId="0" applyNumberFormat="1"/>
    <xf numFmtId="43" fontId="0" fillId="0" borderId="0" xfId="0" applyNumberFormat="1"/>
    <xf numFmtId="0" fontId="0" fillId="2" borderId="0" xfId="0" applyFill="1"/>
    <xf numFmtId="44" fontId="0" fillId="0" borderId="0" xfId="1" applyNumberFormat="1" applyFont="1"/>
    <xf numFmtId="0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95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4" formatCode="0.00%"/>
    </dxf>
    <dxf>
      <numFmt numFmtId="35" formatCode="_-* #,##0.00_-;\-* #,##0.00_-;_-* &quot;-&quot;??_-;_-@_-"/>
    </dxf>
    <dxf>
      <numFmt numFmtId="165" formatCode="_-* #,##0_-;\-* #,##0_-;_-* &quot;-&quot;??_-;_-@_-"/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/>
        <sz val="11"/>
        <color theme="1"/>
      </font>
      <border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b/>
        <i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b/>
        <i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b/>
        <i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b/>
        <i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b/>
        <i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Amasis MT Pro"/>
        <family val="1"/>
        <scheme val="none"/>
      </font>
      <border diagonalUp="0" diagonalDown="0">
        <left/>
        <right/>
        <top/>
        <bottom/>
        <vertical/>
        <horizontal/>
      </border>
    </dxf>
  </dxfs>
  <tableStyles count="11" defaultTableStyle="TableStyleMedium2" defaultPivotStyle="PivotStyleLight16">
    <tableStyle name="SlicerStyleLight3 2" pivot="0" table="0" count="10" xr9:uid="{50ADD823-FCD5-4291-B11E-FAFF0BB1D6E8}">
      <tableStyleElement type="wholeTable" dxfId="64"/>
      <tableStyleElement type="headerRow" dxfId="63"/>
    </tableStyle>
    <tableStyle name="SlicerStyleLight3 2 2" pivot="0" table="0" count="10" xr9:uid="{62766459-359D-47BB-9F1C-25933DF8E8BF}">
      <tableStyleElement type="wholeTable" dxfId="94"/>
      <tableStyleElement type="headerRow" dxfId="93"/>
    </tableStyle>
    <tableStyle name="SlicerStyleLight3 2 2 2" pivot="0" table="0" count="10" xr9:uid="{AF5E9785-7ED5-407A-B6B1-FE011E20AC63}">
      <tableStyleElement type="wholeTable" dxfId="92"/>
      <tableStyleElement type="headerRow" dxfId="91"/>
    </tableStyle>
    <tableStyle name="SlicerStyleLight3 2 2 3" pivot="0" table="0" count="10" xr9:uid="{697811A4-55E7-40DE-9DB1-24FC88EF7C1C}">
      <tableStyleElement type="wholeTable" dxfId="90"/>
      <tableStyleElement type="headerRow" dxfId="89"/>
    </tableStyle>
    <tableStyle name="SlicerStyleLight3 2 2 4" pivot="0" table="0" count="10" xr9:uid="{FB2EB08C-B802-4CFC-9D94-2B22DD3ED1CE}">
      <tableStyleElement type="wholeTable" dxfId="88"/>
      <tableStyleElement type="headerRow" dxfId="87"/>
    </tableStyle>
    <tableStyle name="TimeSlicerStyleLight3 2" pivot="0" table="0" count="9" xr9:uid="{607B7D11-0C7E-4CDA-87A0-57591933A486}">
      <tableStyleElement type="wholeTable" dxfId="86"/>
      <tableStyleElement type="headerRow" dxfId="85"/>
    </tableStyle>
    <tableStyle name="TimeSlicerStyleLight3 2 2" pivot="0" table="0" count="9" xr9:uid="{ECC13695-6D6D-40E7-96B0-45EAB6AFB8B5}">
      <tableStyleElement type="wholeTable" dxfId="84"/>
      <tableStyleElement type="headerRow" dxfId="83"/>
    </tableStyle>
    <tableStyle name="TimeSlicerStyleLight3 2 2 2" pivot="0" table="0" count="9" xr9:uid="{CB89A6E9-A038-4F48-8DFA-F92CD10A732B}">
      <tableStyleElement type="wholeTable" dxfId="82"/>
      <tableStyleElement type="headerRow" dxfId="81"/>
    </tableStyle>
    <tableStyle name="TimeSlicerStyleLight3 2 2 2 2" pivot="0" table="0" count="9" xr9:uid="{5EAEA2C8-90F7-46D6-B946-14860642D8EC}">
      <tableStyleElement type="wholeTable" dxfId="80"/>
      <tableStyleElement type="headerRow" dxfId="79"/>
    </tableStyle>
    <tableStyle name="TimeSlicerStyleLight3 2 2 2 2 2" pivot="0" table="0" count="9" xr9:uid="{8561F9C2-65FD-4D84-AA35-397FA9D0A47E}">
      <tableStyleElement type="wholeTable" dxfId="78"/>
      <tableStyleElement type="headerRow" dxfId="77"/>
    </tableStyle>
    <tableStyle name="TimeSlicerStyleLight6 2" pivot="0" table="0" count="9" xr9:uid="{7F3D4E69-03CB-4772-B188-F0A69E8A2964}">
      <tableStyleElement type="wholeTable" dxfId="76"/>
      <tableStyleElement type="headerRow" dxfId="75"/>
    </tableStyle>
  </tableStyles>
  <colors>
    <mruColors>
      <color rgb="FF33CCCC"/>
    </mruColors>
  </colors>
  <extLst>
    <ext xmlns:x14="http://schemas.microsoft.com/office/spreadsheetml/2009/9/main" uri="{46F421CA-312F-682f-3DD2-61675219B42D}">
      <x14:dxfs count="4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7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3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SlicerStyleLight3 2 2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licerStyleLight3 2 2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Light3 2 2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3 2 2 4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</x14:slicerStyles>
    </ext>
    <ext xmlns:x15="http://schemas.microsoft.com/office/spreadsheetml/2010/11/main" uri="{A0A4C193-F2C1-4fcb-8827-314CF55A85BB}">
      <x15:dxfs count="42">
        <dxf>
          <fill>
            <patternFill patternType="solid">
              <fgColor theme="9" tint="0.39997558519241921"/>
              <bgColor theme="9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9" tint="0.59999389629810485"/>
              </stop>
              <stop position="1">
                <color theme="9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9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theme="7" tint="0.39994506668294322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theme="7" tint="0.39994506668294322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theme="5" tint="0.59996337778862885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theme="4" tint="0.59996337778862885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theme="4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3 2">
          <x15:timelineStyleElements>
            <x15:timelineStyleElement type="selectionLabel" dxfId="41"/>
            <x15:timelineStyleElement type="timeLevel" dxfId="40"/>
            <x15:timelineStyleElement type="periodLabel1" dxfId="39"/>
            <x15:timelineStyleElement type="periodLabel2" dxfId="38"/>
            <x15:timelineStyleElement type="selectedTimeBlock" dxfId="37"/>
            <x15:timelineStyleElement type="unselectedTimeBlock" dxfId="36"/>
            <x15:timelineStyleElement type="selectedTimeBlockSpace" dxfId="35"/>
          </x15:timelineStyleElements>
        </x15:timelineStyle>
        <x15:timelineStyle name="TimeSlicerStyleLight3 2 2">
          <x15:timelineStyleElements>
            <x15:timelineStyleElement type="selectionLabel" dxfId="34"/>
            <x15:timelineStyleElement type="timeLevel" dxfId="33"/>
            <x15:timelineStyleElement type="periodLabel1" dxfId="32"/>
            <x15:timelineStyleElement type="periodLabel2" dxfId="31"/>
            <x15:timelineStyleElement type="selectedTimeBlock" dxfId="30"/>
            <x15:timelineStyleElement type="unselectedTimeBlock" dxfId="29"/>
            <x15:timelineStyleElement type="selectedTimeBlockSpace" dxfId="28"/>
          </x15:timelineStyleElements>
        </x15:timelineStyle>
        <x15:timelineStyle name="TimeSlicerStyleLight3 2 2 2">
          <x15:timelineStyleElements>
            <x15:timelineStyleElement type="selectionLabel" dxfId="27"/>
            <x15:timelineStyleElement type="timeLevel" dxfId="26"/>
            <x15:timelineStyleElement type="periodLabel1" dxfId="25"/>
            <x15:timelineStyleElement type="periodLabel2" dxfId="24"/>
            <x15:timelineStyleElement type="selectedTimeBlock" dxfId="23"/>
            <x15:timelineStyleElement type="unselectedTimeBlock" dxfId="22"/>
            <x15:timelineStyleElement type="selectedTimeBlockSpace" dxfId="21"/>
          </x15:timelineStyleElements>
        </x15:timelineStyle>
        <x15:timelineStyle name="TimeSlicerStyleLight3 2 2 2 2">
          <x15:timelineStyleElements>
            <x15:timelineStyleElement type="selectionLabel" dxfId="20"/>
            <x15:timelineStyleElement type="timeLevel" dxfId="19"/>
            <x15:timelineStyleElement type="periodLabel1" dxfId="18"/>
            <x15:timelineStyleElement type="periodLabel2" dxfId="17"/>
            <x15:timelineStyleElement type="selectedTimeBlock" dxfId="16"/>
            <x15:timelineStyleElement type="unselectedTimeBlock" dxfId="15"/>
            <x15:timelineStyleElement type="selectedTimeBlockSpace" dxfId="14"/>
          </x15:timelineStyleElements>
        </x15:timelineStyle>
        <x15:timelineStyle name="TimeSlicerStyleLight3 2 2 2 2 2">
          <x15:timelineStyleElements>
            <x15:timelineStyleElement type="selectionLabel" dxfId="13"/>
            <x15:timelineStyleElement type="timeLevel" dxfId="12"/>
            <x15:timelineStyleElement type="periodLabel1" dxfId="11"/>
            <x15:timelineStyleElement type="periodLabel2" dxfId="10"/>
            <x15:timelineStyleElement type="selectedTimeBlock" dxfId="9"/>
            <x15:timelineStyleElement type="unselectedTimeBlock" dxfId="8"/>
            <x15:timelineStyleElement type="selectedTimeBlockSpace" dxfId="7"/>
          </x15:timelineStyleElements>
        </x15:timelineStyle>
        <x15:timelineStyle name="TimeSlicerStyleLight6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[CONSEJO_MARZO_23.xlsx]Hoja1!TablaDinámica14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4266536068770809E-2"/>
          <c:y val="6.6767706594016291E-2"/>
          <c:w val="0.96346623124189545"/>
          <c:h val="0.842926444788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Hoja1!$K$30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Hoja1!$J$31:$J$56</c:f>
              <c:strCache>
                <c:ptCount val="25"/>
                <c:pt idx="0">
                  <c:v>PACORA</c:v>
                </c:pt>
                <c:pt idx="1">
                  <c:v>SAN FRANCISCO</c:v>
                </c:pt>
                <c:pt idx="2">
                  <c:v>JUAN DÍAZ</c:v>
                </c:pt>
                <c:pt idx="3">
                  <c:v>ALCALDE DÍAZ</c:v>
                </c:pt>
                <c:pt idx="4">
                  <c:v>LAS GARZAS</c:v>
                </c:pt>
                <c:pt idx="5">
                  <c:v>PUEBLO NUEVO</c:v>
                </c:pt>
                <c:pt idx="6">
                  <c:v>ANCÓN</c:v>
                </c:pt>
                <c:pt idx="7">
                  <c:v>BELLA VISTA</c:v>
                </c:pt>
                <c:pt idx="8">
                  <c:v>BETANIA</c:v>
                </c:pt>
                <c:pt idx="9">
                  <c:v>TOCUMEN</c:v>
                </c:pt>
                <c:pt idx="10">
                  <c:v>ERNESTO CÓRDOBA CAMPOS</c:v>
                </c:pt>
                <c:pt idx="11">
                  <c:v>PARQUE LEFEVRE</c:v>
                </c:pt>
                <c:pt idx="12">
                  <c:v>SAN FELIPE</c:v>
                </c:pt>
                <c:pt idx="13">
                  <c:v>PEDREGAL</c:v>
                </c:pt>
                <c:pt idx="14">
                  <c:v>24 DE DICIEMBRE</c:v>
                </c:pt>
                <c:pt idx="15">
                  <c:v>LAS CUMBRES</c:v>
                </c:pt>
                <c:pt idx="16">
                  <c:v>DON BOSCO</c:v>
                </c:pt>
                <c:pt idx="17">
                  <c:v>LAS MAÑANITAS</c:v>
                </c:pt>
                <c:pt idx="18">
                  <c:v>CALIDONIA</c:v>
                </c:pt>
                <c:pt idx="19">
                  <c:v>CURUNDU</c:v>
                </c:pt>
                <c:pt idx="20">
                  <c:v>RÍO ABAJO</c:v>
                </c:pt>
                <c:pt idx="21">
                  <c:v>SANTA ANA</c:v>
                </c:pt>
                <c:pt idx="22">
                  <c:v>CHILIBRE</c:v>
                </c:pt>
                <c:pt idx="23">
                  <c:v>EL CHORRILLO</c:v>
                </c:pt>
                <c:pt idx="24">
                  <c:v>CAIMITILLO</c:v>
                </c:pt>
              </c:strCache>
            </c:strRef>
          </c:cat>
          <c:val>
            <c:numRef>
              <c:f>Hoja1!$K$31:$K$56</c:f>
              <c:numCache>
                <c:formatCode>General</c:formatCode>
                <c:ptCount val="25"/>
                <c:pt idx="0">
                  <c:v>839</c:v>
                </c:pt>
                <c:pt idx="1">
                  <c:v>398</c:v>
                </c:pt>
                <c:pt idx="2">
                  <c:v>215</c:v>
                </c:pt>
                <c:pt idx="3">
                  <c:v>139</c:v>
                </c:pt>
                <c:pt idx="4">
                  <c:v>123</c:v>
                </c:pt>
                <c:pt idx="5">
                  <c:v>106</c:v>
                </c:pt>
                <c:pt idx="6">
                  <c:v>81</c:v>
                </c:pt>
                <c:pt idx="7">
                  <c:v>54</c:v>
                </c:pt>
                <c:pt idx="8">
                  <c:v>51</c:v>
                </c:pt>
                <c:pt idx="9">
                  <c:v>44</c:v>
                </c:pt>
                <c:pt idx="10">
                  <c:v>42</c:v>
                </c:pt>
                <c:pt idx="11">
                  <c:v>40</c:v>
                </c:pt>
                <c:pt idx="12">
                  <c:v>35</c:v>
                </c:pt>
                <c:pt idx="13">
                  <c:v>33</c:v>
                </c:pt>
                <c:pt idx="14">
                  <c:v>20</c:v>
                </c:pt>
                <c:pt idx="15">
                  <c:v>20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  <c:pt idx="19">
                  <c:v>11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2-4BF1-A7DF-785335D237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952852031"/>
        <c:axId val="1464465759"/>
      </c:barChart>
      <c:catAx>
        <c:axId val="9528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464465759"/>
        <c:crosses val="autoZero"/>
        <c:auto val="1"/>
        <c:lblAlgn val="ctr"/>
        <c:lblOffset val="100"/>
        <c:noMultiLvlLbl val="0"/>
      </c:catAx>
      <c:valAx>
        <c:axId val="146446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2852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[CONSEJO_MARZO_23.xlsx]Hoja1!TablaDinámica4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 b="1" i="1" u="none">
                <a:latin typeface="Amasis MT Pro" panose="02040504050005020304" pitchFamily="18" charset="0"/>
              </a:rPr>
              <a:t>CANTIDADES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masis MT Pro" panose="02040504050005020304" pitchFamily="18" charset="0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Hoja1!$S$63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Hoja1!$R$64:$R$85</c:f>
              <c:strCache>
                <c:ptCount val="21"/>
                <c:pt idx="0">
                  <c:v>CURUNDU</c:v>
                </c:pt>
                <c:pt idx="1">
                  <c:v>PUEBLO NUEVO</c:v>
                </c:pt>
                <c:pt idx="2">
                  <c:v>TOCUMEN</c:v>
                </c:pt>
                <c:pt idx="3">
                  <c:v>SAN FELIPE</c:v>
                </c:pt>
                <c:pt idx="4">
                  <c:v>CHILIBRE</c:v>
                </c:pt>
                <c:pt idx="5">
                  <c:v>RÍO ABAJO</c:v>
                </c:pt>
                <c:pt idx="6">
                  <c:v>LAS MAÑANITAS</c:v>
                </c:pt>
                <c:pt idx="7">
                  <c:v>CALIDONIA</c:v>
                </c:pt>
                <c:pt idx="8">
                  <c:v>SANTA ANA</c:v>
                </c:pt>
                <c:pt idx="9">
                  <c:v>LAS GARZAS</c:v>
                </c:pt>
                <c:pt idx="10">
                  <c:v>PARQUE LEFEVRE</c:v>
                </c:pt>
                <c:pt idx="11">
                  <c:v>LAS CUMBRES</c:v>
                </c:pt>
                <c:pt idx="12">
                  <c:v>BELLA VISTA</c:v>
                </c:pt>
                <c:pt idx="13">
                  <c:v>PEDREGAL</c:v>
                </c:pt>
                <c:pt idx="14">
                  <c:v>PACORA</c:v>
                </c:pt>
                <c:pt idx="15">
                  <c:v>24 DE DICIEMBRE</c:v>
                </c:pt>
                <c:pt idx="16">
                  <c:v>BETANIA</c:v>
                </c:pt>
                <c:pt idx="17">
                  <c:v>ANCÓN</c:v>
                </c:pt>
                <c:pt idx="18">
                  <c:v>ERNESTO CÓRDOBA CAMPOS</c:v>
                </c:pt>
                <c:pt idx="19">
                  <c:v>SAN FRANCISCO</c:v>
                </c:pt>
                <c:pt idx="20">
                  <c:v>JUAN DÍAZ</c:v>
                </c:pt>
              </c:strCache>
            </c:strRef>
          </c:cat>
          <c:val>
            <c:numRef>
              <c:f>Hoja1!$S$64:$S$85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B-4DFD-B871-39CC4038DF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696595040"/>
        <c:axId val="696595520"/>
      </c:barChart>
      <c:catAx>
        <c:axId val="69659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PA"/>
          </a:p>
        </c:txPr>
        <c:crossAx val="696595520"/>
        <c:crosses val="autoZero"/>
        <c:auto val="1"/>
        <c:lblAlgn val="ctr"/>
        <c:lblOffset val="100"/>
        <c:noMultiLvlLbl val="0"/>
      </c:catAx>
      <c:valAx>
        <c:axId val="696595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659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[CONSEJO_MARZO_23.xlsx]Hoja1!TablaDinámica5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1">
                <a:latin typeface="Amasis MT Pro" panose="02040504050005020304" pitchFamily="18" charset="0"/>
              </a:rPr>
              <a:t>CANTIDADES</a:t>
            </a:r>
            <a:endParaRPr lang="en-US" b="1" i="1">
              <a:latin typeface="Amasis MT Pro" panose="020405040500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masis MT Pro" panose="02040504050005020304" pitchFamily="18" charset="0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44569639817863"/>
          <c:y val="8.5390578413834212E-2"/>
          <c:w val="0.79097832234724386"/>
          <c:h val="0.893142516398330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Hoja1!$W$63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Hoja1!$V$64:$V$86</c:f>
              <c:strCache>
                <c:ptCount val="22"/>
                <c:pt idx="0">
                  <c:v>ALCALDE DÍAZ</c:v>
                </c:pt>
                <c:pt idx="1">
                  <c:v>CAIMITILLO</c:v>
                </c:pt>
                <c:pt idx="2">
                  <c:v>SAN FELIPE</c:v>
                </c:pt>
                <c:pt idx="3">
                  <c:v>LAS GARZAS</c:v>
                </c:pt>
                <c:pt idx="4">
                  <c:v>LAS CUMBRES</c:v>
                </c:pt>
                <c:pt idx="5">
                  <c:v>PUEBLO NUEVO</c:v>
                </c:pt>
                <c:pt idx="6">
                  <c:v>SANTA ANA</c:v>
                </c:pt>
                <c:pt idx="7">
                  <c:v>24 DE DICIEMBRE</c:v>
                </c:pt>
                <c:pt idx="8">
                  <c:v>PEDREGAL</c:v>
                </c:pt>
                <c:pt idx="9">
                  <c:v>PACORA</c:v>
                </c:pt>
                <c:pt idx="10">
                  <c:v>LAS MAÑANITAS</c:v>
                </c:pt>
                <c:pt idx="11">
                  <c:v>CURUNDU</c:v>
                </c:pt>
                <c:pt idx="12">
                  <c:v>ERNESTO CÓRDOBA CAMPOS</c:v>
                </c:pt>
                <c:pt idx="13">
                  <c:v>CALIDONIA</c:v>
                </c:pt>
                <c:pt idx="14">
                  <c:v>DON BOSCO</c:v>
                </c:pt>
                <c:pt idx="15">
                  <c:v>PARQUE LEFEVRE</c:v>
                </c:pt>
                <c:pt idx="16">
                  <c:v>TOCUMEN</c:v>
                </c:pt>
                <c:pt idx="17">
                  <c:v>BETANIA</c:v>
                </c:pt>
                <c:pt idx="18">
                  <c:v>BELLA VISTA</c:v>
                </c:pt>
                <c:pt idx="19">
                  <c:v>SAN FRANCISCO</c:v>
                </c:pt>
                <c:pt idx="20">
                  <c:v>ANCÓN</c:v>
                </c:pt>
                <c:pt idx="21">
                  <c:v>JUAN DÍAZ</c:v>
                </c:pt>
              </c:strCache>
            </c:strRef>
          </c:cat>
          <c:val>
            <c:numRef>
              <c:f>Hoja1!$W$64:$W$86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14</c:v>
                </c:pt>
                <c:pt idx="16">
                  <c:v>14</c:v>
                </c:pt>
                <c:pt idx="17">
                  <c:v>20</c:v>
                </c:pt>
                <c:pt idx="18">
                  <c:v>22</c:v>
                </c:pt>
                <c:pt idx="19">
                  <c:v>27</c:v>
                </c:pt>
                <c:pt idx="20">
                  <c:v>30</c:v>
                </c:pt>
                <c:pt idx="2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5-4322-BD8A-806920131D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531499968"/>
        <c:axId val="531500448"/>
      </c:barChart>
      <c:catAx>
        <c:axId val="53149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PA"/>
          </a:p>
        </c:txPr>
        <c:crossAx val="531500448"/>
        <c:crosses val="autoZero"/>
        <c:auto val="1"/>
        <c:lblAlgn val="ctr"/>
        <c:lblOffset val="100"/>
        <c:noMultiLvlLbl val="0"/>
      </c:catAx>
      <c:valAx>
        <c:axId val="53150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14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3751841163838"/>
          <c:y val="0.12045775555793878"/>
          <c:w val="0.68141038685264044"/>
          <c:h val="0.737350170109550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A3-4741-9863-A3CC701F2FB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FA3-4741-9863-A3CC701F2FB2}"/>
              </c:ext>
            </c:extLst>
          </c:dPt>
          <c:dLbls>
            <c:dLbl>
              <c:idx val="0"/>
              <c:layout>
                <c:manualLayout>
                  <c:x val="9.8837417720931756E-2"/>
                  <c:y val="-0.423819216104160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9634940834986"/>
                      <c:h val="0.118886723696910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FA3-4741-9863-A3CC701F2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Hoja1!$T$30:$U$30</c:f>
              <c:numCache>
                <c:formatCode>0.00%</c:formatCode>
                <c:ptCount val="2"/>
                <c:pt idx="0">
                  <c:v>0.53639514731369153</c:v>
                </c:pt>
                <c:pt idx="1">
                  <c:v>0.46360485268630847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40-43FD-AC72-3FB5640A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4883705089147"/>
          <c:y val="5.2780090288378663E-2"/>
          <c:w val="0.71865155188912444"/>
          <c:h val="0.7593911915339847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B0-4AD7-B717-2820AA028F8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BB0-4AD7-B717-2820AA028F8F}"/>
              </c:ext>
            </c:extLst>
          </c:dPt>
          <c:dLbls>
            <c:dLbl>
              <c:idx val="0"/>
              <c:layout>
                <c:manualLayout>
                  <c:x val="9.9752750916184532E-2"/>
                  <c:y val="-0.209126173610130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1C31D5-9BDD-4DCA-BDB8-95A52DB7896F}" type="VALUE">
                      <a:rPr lang="en-US" sz="900" b="1"/>
                      <a:pPr>
                        <a:defRPr sz="900" b="1"/>
                      </a:pPr>
                      <a:t>[VALOR]</a:t>
                    </a:fld>
                    <a:endParaRPr lang="es-PA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0282081300345"/>
                      <c:h val="0.154831047341934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B0-4AD7-B717-2820AA028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B0-4AD7-B717-2820AA028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Hoja1!$T$31:$U$31</c:f>
              <c:numCache>
                <c:formatCode>0.00%</c:formatCode>
                <c:ptCount val="2"/>
                <c:pt idx="0">
                  <c:v>0.18977469670710573</c:v>
                </c:pt>
                <c:pt idx="1">
                  <c:v>0.81022530329289433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FF-4A00-99DB-D2CD89A8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1595783880457"/>
          <c:y val="2.6463502872951693E-2"/>
          <c:w val="0.68797617343262629"/>
          <c:h val="0.8317576789387812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C2-4055-B7AE-A9A86C722336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6C2-4055-B7AE-A9A86C722336}"/>
              </c:ext>
            </c:extLst>
          </c:dPt>
          <c:dLbls>
            <c:dLbl>
              <c:idx val="0"/>
              <c:layout>
                <c:manualLayout>
                  <c:x val="0.12311996216707002"/>
                  <c:y val="0.154954954954954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95094975430861"/>
                      <c:h val="0.1800723558203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6C2-4055-B7AE-A9A86C722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Hoja1!$T$32:$U$32</c:f>
              <c:numCache>
                <c:formatCode>0.00%</c:formatCode>
                <c:ptCount val="2"/>
                <c:pt idx="0">
                  <c:v>0.1291161178509532</c:v>
                </c:pt>
                <c:pt idx="1">
                  <c:v>0.87088388214904677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8-4D99-A26C-4A22161E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84438665537891"/>
          <c:y val="7.5553198367167368E-2"/>
          <c:w val="0.63123902256373798"/>
          <c:h val="0.7901523315865129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14-476F-B5B4-FC1D6676C433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914-476F-B5B4-FC1D6676C433}"/>
              </c:ext>
            </c:extLst>
          </c:dPt>
          <c:dLbls>
            <c:dLbl>
              <c:idx val="0"/>
              <c:layout>
                <c:manualLayout>
                  <c:x val="0.19813784909171081"/>
                  <c:y val="0.15664339114440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4-476F-B5B4-FC1D6676C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Hoja1!$T$33:$U$33</c:f>
              <c:numCache>
                <c:formatCode>0.00%</c:formatCode>
                <c:ptCount val="2"/>
                <c:pt idx="0">
                  <c:v>0.12175043327556326</c:v>
                </c:pt>
                <c:pt idx="1">
                  <c:v>0.87824956672443677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A-47AB-90A5-9CAD3874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103403359471"/>
          <c:y val="4.8585288221701939E-2"/>
          <c:w val="0.73960556610393857"/>
          <c:h val="0.8611193088537808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44-4D21-9129-19D110B8CE7C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444-4D21-9129-19D110B8CE7C}"/>
              </c:ext>
            </c:extLst>
          </c:dPt>
          <c:dLbls>
            <c:dLbl>
              <c:idx val="0"/>
              <c:layout>
                <c:manualLayout>
                  <c:x val="-0.16095606683267658"/>
                  <c:y val="-0.152696620125348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4-4D21-9129-19D110B8CE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4-4D21-9129-19D110B8C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Hoja1!$T$34:$U$34</c:f>
              <c:numCache>
                <c:formatCode>0.00%</c:formatCode>
                <c:ptCount val="2"/>
                <c:pt idx="0">
                  <c:v>1.6897746967071057E-2</c:v>
                </c:pt>
                <c:pt idx="1">
                  <c:v>0.98310225303292897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3-4F29-A85E-26762C9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4299378287899"/>
          <c:y val="0.20671697892869917"/>
          <c:w val="0.67225258838172841"/>
          <c:h val="0.7906245049496105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E2-439F-9ACC-ACC74320CBA6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3E2-439F-9ACC-ACC74320CBA6}"/>
              </c:ext>
            </c:extLst>
          </c:dPt>
          <c:dLbls>
            <c:dLbl>
              <c:idx val="0"/>
              <c:layout>
                <c:manualLayout>
                  <c:x val="-0.25468717024123183"/>
                  <c:y val="-0.104463662376733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E2-439F-9ACC-ACC74320CB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Hoja1!$T$35:$U$35</c:f>
              <c:numCache>
                <c:formatCode>0.00%</c:formatCode>
                <c:ptCount val="2"/>
                <c:pt idx="0">
                  <c:v>5.6325823223570192E-3</c:v>
                </c:pt>
                <c:pt idx="1">
                  <c:v>0.99436741767764303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0A-4A1F-A39E-5A34E9104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[CONSEJO_MARZO_23.xlsx]Hoja1!TablaDinámica2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 b="1" i="1" baseline="0">
                <a:latin typeface="Amasis MT Pro" panose="02040504050005020304" pitchFamily="18" charset="0"/>
              </a:rPr>
              <a:t>CANTIDADES</a:t>
            </a:r>
            <a:endParaRPr lang="es-PA" sz="1200" b="1" i="1">
              <a:latin typeface="Amasis MT Pro" panose="020405040500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Hoja1!$K$62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Hoja1!$J$63:$J$87</c:f>
              <c:strCache>
                <c:ptCount val="24"/>
                <c:pt idx="0">
                  <c:v>JUAN DÍAZ</c:v>
                </c:pt>
                <c:pt idx="1">
                  <c:v>ANCÓN</c:v>
                </c:pt>
                <c:pt idx="2">
                  <c:v>PACORA</c:v>
                </c:pt>
                <c:pt idx="3">
                  <c:v>SAN FRANCISCO</c:v>
                </c:pt>
                <c:pt idx="4">
                  <c:v>BETANIA</c:v>
                </c:pt>
                <c:pt idx="5">
                  <c:v>PARQUE LEFEVRE</c:v>
                </c:pt>
                <c:pt idx="6">
                  <c:v>ERNESTO CÓRDOBA CAMPOS</c:v>
                </c:pt>
                <c:pt idx="7">
                  <c:v>ALCALDE DÍAZ</c:v>
                </c:pt>
                <c:pt idx="8">
                  <c:v>BELLA VISTA</c:v>
                </c:pt>
                <c:pt idx="9">
                  <c:v>TOCUMEN</c:v>
                </c:pt>
                <c:pt idx="10">
                  <c:v>LAS CUMBRES</c:v>
                </c:pt>
                <c:pt idx="11">
                  <c:v>LAS MAÑANITAS</c:v>
                </c:pt>
                <c:pt idx="12">
                  <c:v>24 DE DICIEMBRE</c:v>
                </c:pt>
                <c:pt idx="13">
                  <c:v>DON BOSCO</c:v>
                </c:pt>
                <c:pt idx="14">
                  <c:v>LAS GARZAS</c:v>
                </c:pt>
                <c:pt idx="15">
                  <c:v>PEDREGAL</c:v>
                </c:pt>
                <c:pt idx="16">
                  <c:v>CALIDONIA</c:v>
                </c:pt>
                <c:pt idx="17">
                  <c:v>RÍO ABAJO</c:v>
                </c:pt>
                <c:pt idx="18">
                  <c:v>CURUNDU</c:v>
                </c:pt>
                <c:pt idx="19">
                  <c:v>SANTA ANA</c:v>
                </c:pt>
                <c:pt idx="20">
                  <c:v>CHILIBRE</c:v>
                </c:pt>
                <c:pt idx="21">
                  <c:v>EL CHORRILLO</c:v>
                </c:pt>
                <c:pt idx="22">
                  <c:v>SAN FELIPE</c:v>
                </c:pt>
                <c:pt idx="23">
                  <c:v>PUEBLO NUEVO</c:v>
                </c:pt>
              </c:strCache>
            </c:strRef>
          </c:cat>
          <c:val>
            <c:numRef>
              <c:f>Hoja1!$K$63:$K$87</c:f>
              <c:numCache>
                <c:formatCode>General</c:formatCode>
                <c:ptCount val="24"/>
                <c:pt idx="0">
                  <c:v>42</c:v>
                </c:pt>
                <c:pt idx="1">
                  <c:v>27</c:v>
                </c:pt>
                <c:pt idx="2">
                  <c:v>20</c:v>
                </c:pt>
                <c:pt idx="3">
                  <c:v>19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5-44C0-A204-228F7C773C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27"/>
        <c:axId val="460640512"/>
        <c:axId val="460635712"/>
      </c:barChart>
      <c:catAx>
        <c:axId val="4606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PA"/>
          </a:p>
        </c:txPr>
        <c:crossAx val="460635712"/>
        <c:crosses val="autoZero"/>
        <c:auto val="1"/>
        <c:lblAlgn val="ctr"/>
        <c:lblOffset val="100"/>
        <c:noMultiLvlLbl val="0"/>
      </c:catAx>
      <c:valAx>
        <c:axId val="46063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64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[CONSEJO_MARZO_23.xlsx]Hoja1!TablaDinámica3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 b="1" i="1" u="none">
                <a:latin typeface="Amasis MT Pro" panose="02040504050005020304" pitchFamily="18" charset="0"/>
              </a:rPr>
              <a:t>CANTIDADES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Hoja1!$O$63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Hoja1!$N$64:$N$84</c:f>
              <c:strCache>
                <c:ptCount val="20"/>
                <c:pt idx="0">
                  <c:v>PACORA</c:v>
                </c:pt>
                <c:pt idx="1">
                  <c:v>SAN FRANCISCO</c:v>
                </c:pt>
                <c:pt idx="2">
                  <c:v>ALCALDE DÍAZ</c:v>
                </c:pt>
                <c:pt idx="3">
                  <c:v>LAS GARZAS</c:v>
                </c:pt>
                <c:pt idx="4">
                  <c:v>JUAN DÍAZ</c:v>
                </c:pt>
                <c:pt idx="5">
                  <c:v>PUEBLO NUEVO</c:v>
                </c:pt>
                <c:pt idx="6">
                  <c:v>SAN FELIPE</c:v>
                </c:pt>
                <c:pt idx="7">
                  <c:v>TOCUMEN</c:v>
                </c:pt>
                <c:pt idx="8">
                  <c:v>PEDREGAL</c:v>
                </c:pt>
                <c:pt idx="9">
                  <c:v>BELLA VISTA</c:v>
                </c:pt>
                <c:pt idx="10">
                  <c:v>ANCÓN</c:v>
                </c:pt>
                <c:pt idx="11">
                  <c:v>ERNESTO CÓRDOBA CAMPOS</c:v>
                </c:pt>
                <c:pt idx="12">
                  <c:v>BETANIA</c:v>
                </c:pt>
                <c:pt idx="13">
                  <c:v>PARQUE LEFEVRE</c:v>
                </c:pt>
                <c:pt idx="14">
                  <c:v>LAS CUMBRES</c:v>
                </c:pt>
                <c:pt idx="15">
                  <c:v>24 DE DICIEMBRE</c:v>
                </c:pt>
                <c:pt idx="16">
                  <c:v>CURUNDU</c:v>
                </c:pt>
                <c:pt idx="17">
                  <c:v>DON BOSCO</c:v>
                </c:pt>
                <c:pt idx="18">
                  <c:v>CALIDONIA</c:v>
                </c:pt>
                <c:pt idx="19">
                  <c:v>RÍO ABAJO</c:v>
                </c:pt>
              </c:strCache>
            </c:strRef>
          </c:cat>
          <c:val>
            <c:numRef>
              <c:f>Hoja1!$O$64:$O$84</c:f>
              <c:numCache>
                <c:formatCode>General</c:formatCode>
                <c:ptCount val="20"/>
                <c:pt idx="0">
                  <c:v>809</c:v>
                </c:pt>
                <c:pt idx="1">
                  <c:v>337</c:v>
                </c:pt>
                <c:pt idx="2">
                  <c:v>127</c:v>
                </c:pt>
                <c:pt idx="3">
                  <c:v>114</c:v>
                </c:pt>
                <c:pt idx="4">
                  <c:v>109</c:v>
                </c:pt>
                <c:pt idx="5">
                  <c:v>102</c:v>
                </c:pt>
                <c:pt idx="6">
                  <c:v>31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8</c:v>
                </c:pt>
                <c:pt idx="13">
                  <c:v>8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F-4047-9B61-1803DEA4B3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27"/>
        <c:axId val="194807120"/>
        <c:axId val="194806160"/>
      </c:barChart>
      <c:catAx>
        <c:axId val="19480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PA"/>
          </a:p>
        </c:txPr>
        <c:crossAx val="194806160"/>
        <c:crosses val="autoZero"/>
        <c:auto val="1"/>
        <c:lblAlgn val="ctr"/>
        <c:lblOffset val="100"/>
        <c:noMultiLvlLbl val="0"/>
      </c:catAx>
      <c:valAx>
        <c:axId val="194806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80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1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chart" Target="../charts/chart4.xml"/><Relationship Id="rId2" Type="http://schemas.openxmlformats.org/officeDocument/2006/relationships/image" Target="../media/image2.svg"/><Relationship Id="rId16" Type="http://schemas.openxmlformats.org/officeDocument/2006/relationships/chart" Target="../charts/chart3.xml"/><Relationship Id="rId20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chart" Target="../charts/chart2.xml"/><Relationship Id="rId10" Type="http://schemas.openxmlformats.org/officeDocument/2006/relationships/image" Target="../media/image10.svg"/><Relationship Id="rId19" Type="http://schemas.openxmlformats.org/officeDocument/2006/relationships/chart" Target="../charts/chart6.xml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chart" Target="../charts/chart8.xml"/><Relationship Id="rId4" Type="http://schemas.openxmlformats.org/officeDocument/2006/relationships/image" Target="../media/image15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chart" Target="../charts/chart10.xml"/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chart" Target="../charts/chart11.xml"/><Relationship Id="rId1" Type="http://schemas.openxmlformats.org/officeDocument/2006/relationships/image" Target="../media/image13.png"/><Relationship Id="rId4" Type="http://schemas.openxmlformats.org/officeDocument/2006/relationships/image" Target="../media/image1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156120</xdr:colOff>
      <xdr:row>17</xdr:row>
      <xdr:rowOff>141255</xdr:rowOff>
    </xdr:from>
    <xdr:to>
      <xdr:col>15</xdr:col>
      <xdr:colOff>353785</xdr:colOff>
      <xdr:row>29</xdr:row>
      <xdr:rowOff>102377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9FAA1BA9-3D31-163E-62A5-EAC8D51ED020}"/>
            </a:ext>
          </a:extLst>
        </xdr:cNvPr>
        <xdr:cNvSpPr txBox="1"/>
      </xdr:nvSpPr>
      <xdr:spPr>
        <a:xfrm>
          <a:off x="156120" y="3379755"/>
          <a:ext cx="11627665" cy="2247122"/>
        </a:xfrm>
        <a:prstGeom prst="rect">
          <a:avLst/>
        </a:prstGeom>
        <a:noFill/>
        <a:ln w="5715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A" sz="1100"/>
        </a:p>
      </xdr:txBody>
    </xdr:sp>
    <xdr:clientData/>
  </xdr:twoCellAnchor>
  <xdr:twoCellAnchor>
    <xdr:from>
      <xdr:col>15</xdr:col>
      <xdr:colOff>449036</xdr:colOff>
      <xdr:row>21</xdr:row>
      <xdr:rowOff>35038</xdr:rowOff>
    </xdr:from>
    <xdr:to>
      <xdr:col>19</xdr:col>
      <xdr:colOff>81644</xdr:colOff>
      <xdr:row>24</xdr:row>
      <xdr:rowOff>44563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7D9DE71-2C6B-C076-5920-46B31C344AC7}"/>
            </a:ext>
          </a:extLst>
        </xdr:cNvPr>
        <xdr:cNvSpPr txBox="1"/>
      </xdr:nvSpPr>
      <xdr:spPr>
        <a:xfrm>
          <a:off x="11879036" y="4035538"/>
          <a:ext cx="2680608" cy="581025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A" sz="1200" b="1">
            <a:solidFill>
              <a:schemeClr val="bg1"/>
            </a:solidFill>
            <a:latin typeface="Amasis MT Pro" panose="02040504050005020304" pitchFamily="18" charset="0"/>
            <a:cs typeface="Amiri Quran" panose="00000500000000000000" pitchFamily="2" charset="-78"/>
          </a:endParaRPr>
        </a:p>
        <a:p>
          <a:r>
            <a:rPr lang="es-PA" sz="120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rPr>
            <a:t>PERMISOS DE OCUPACIÓN</a:t>
          </a:r>
        </a:p>
      </xdr:txBody>
    </xdr:sp>
    <xdr:clientData/>
  </xdr:twoCellAnchor>
  <xdr:twoCellAnchor editAs="oneCell">
    <xdr:from>
      <xdr:col>1</xdr:col>
      <xdr:colOff>54105</xdr:colOff>
      <xdr:row>22</xdr:row>
      <xdr:rowOff>41793</xdr:rowOff>
    </xdr:from>
    <xdr:to>
      <xdr:col>1</xdr:col>
      <xdr:colOff>559513</xdr:colOff>
      <xdr:row>24</xdr:row>
      <xdr:rowOff>154538</xdr:rowOff>
    </xdr:to>
    <xdr:pic>
      <xdr:nvPicPr>
        <xdr:cNvPr id="40" name="Gráfico 39" descr="Escena suburbana con relleno sólido">
          <a:extLst>
            <a:ext uri="{FF2B5EF4-FFF2-40B4-BE49-F238E27FC236}">
              <a16:creationId xmlns:a16="http://schemas.microsoft.com/office/drawing/2014/main" id="{C4F71FA6-6C8C-2A9C-0ADF-E3E5E575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6105" y="4232793"/>
          <a:ext cx="505408" cy="493745"/>
        </a:xfrm>
        <a:prstGeom prst="rect">
          <a:avLst/>
        </a:prstGeom>
      </xdr:spPr>
    </xdr:pic>
    <xdr:clientData/>
  </xdr:twoCellAnchor>
  <xdr:twoCellAnchor>
    <xdr:from>
      <xdr:col>0</xdr:col>
      <xdr:colOff>581545</xdr:colOff>
      <xdr:row>27</xdr:row>
      <xdr:rowOff>104968</xdr:rowOff>
    </xdr:from>
    <xdr:to>
      <xdr:col>2</xdr:col>
      <xdr:colOff>27540</xdr:colOff>
      <xdr:row>28</xdr:row>
      <xdr:rowOff>89417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413D7845-CA42-966B-07DE-F1FA56BDBFAD}"/>
            </a:ext>
          </a:extLst>
        </xdr:cNvPr>
        <xdr:cNvSpPr txBox="1"/>
      </xdr:nvSpPr>
      <xdr:spPr>
        <a:xfrm>
          <a:off x="581545" y="5248468"/>
          <a:ext cx="969995" cy="174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 b="1">
              <a:latin typeface="Amasis MT Pro" panose="02040504050005020304" pitchFamily="18" charset="0"/>
            </a:rPr>
            <a:t>RESIDENCIAL</a:t>
          </a:r>
        </a:p>
      </xdr:txBody>
    </xdr:sp>
    <xdr:clientData/>
  </xdr:twoCellAnchor>
  <xdr:twoCellAnchor editAs="oneCell">
    <xdr:from>
      <xdr:col>3</xdr:col>
      <xdr:colOff>177217</xdr:colOff>
      <xdr:row>22</xdr:row>
      <xdr:rowOff>18467</xdr:rowOff>
    </xdr:from>
    <xdr:to>
      <xdr:col>3</xdr:col>
      <xdr:colOff>673683</xdr:colOff>
      <xdr:row>24</xdr:row>
      <xdr:rowOff>126158</xdr:rowOff>
    </xdr:to>
    <xdr:pic>
      <xdr:nvPicPr>
        <xdr:cNvPr id="43" name="Gráfico 42" descr="Calendario mensual con relleno sólido">
          <a:extLst>
            <a:ext uri="{FF2B5EF4-FFF2-40B4-BE49-F238E27FC236}">
              <a16:creationId xmlns:a16="http://schemas.microsoft.com/office/drawing/2014/main" id="{5B2C6CEE-543C-64B5-61F7-27F6A0B23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463217" y="4209467"/>
          <a:ext cx="496466" cy="488691"/>
        </a:xfrm>
        <a:prstGeom prst="rect">
          <a:avLst/>
        </a:prstGeom>
      </xdr:spPr>
    </xdr:pic>
    <xdr:clientData/>
  </xdr:twoCellAnchor>
  <xdr:twoCellAnchor>
    <xdr:from>
      <xdr:col>3</xdr:col>
      <xdr:colOff>23782</xdr:colOff>
      <xdr:row>27</xdr:row>
      <xdr:rowOff>146244</xdr:rowOff>
    </xdr:from>
    <xdr:to>
      <xdr:col>4</xdr:col>
      <xdr:colOff>231776</xdr:colOff>
      <xdr:row>28</xdr:row>
      <xdr:rowOff>126806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861EF7B2-B230-4085-BD84-12BE961B0195}"/>
            </a:ext>
          </a:extLst>
        </xdr:cNvPr>
        <xdr:cNvSpPr txBox="1"/>
      </xdr:nvSpPr>
      <xdr:spPr>
        <a:xfrm>
          <a:off x="2309782" y="5289744"/>
          <a:ext cx="969994" cy="171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 b="1">
              <a:latin typeface="Amasis MT Pro" panose="02040504050005020304" pitchFamily="18" charset="0"/>
            </a:rPr>
            <a:t>COMERCIAL</a:t>
          </a:r>
        </a:p>
      </xdr:txBody>
    </xdr:sp>
    <xdr:clientData/>
  </xdr:twoCellAnchor>
  <xdr:twoCellAnchor editAs="oneCell">
    <xdr:from>
      <xdr:col>5</xdr:col>
      <xdr:colOff>392662</xdr:colOff>
      <xdr:row>21</xdr:row>
      <xdr:rowOff>136847</xdr:rowOff>
    </xdr:from>
    <xdr:to>
      <xdr:col>6</xdr:col>
      <xdr:colOff>159397</xdr:colOff>
      <xdr:row>24</xdr:row>
      <xdr:rowOff>78531</xdr:rowOff>
    </xdr:to>
    <xdr:pic>
      <xdr:nvPicPr>
        <xdr:cNvPr id="46" name="Gráfico 45" descr="Edificio con relleno sólido">
          <a:extLst>
            <a:ext uri="{FF2B5EF4-FFF2-40B4-BE49-F238E27FC236}">
              <a16:creationId xmlns:a16="http://schemas.microsoft.com/office/drawing/2014/main" id="{5723E6A9-09FD-1D45-C6B9-A288CF82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202662" y="4137347"/>
          <a:ext cx="528735" cy="513184"/>
        </a:xfrm>
        <a:prstGeom prst="rect">
          <a:avLst/>
        </a:prstGeom>
      </xdr:spPr>
    </xdr:pic>
    <xdr:clientData/>
  </xdr:twoCellAnchor>
  <xdr:twoCellAnchor>
    <xdr:from>
      <xdr:col>5</xdr:col>
      <xdr:colOff>79376</xdr:colOff>
      <xdr:row>27</xdr:row>
      <xdr:rowOff>27861</xdr:rowOff>
    </xdr:from>
    <xdr:to>
      <xdr:col>6</xdr:col>
      <xdr:colOff>572734</xdr:colOff>
      <xdr:row>29</xdr:row>
      <xdr:rowOff>37581</xdr:rowOff>
    </xdr:to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DC9EAB3D-6AF4-448F-ACBE-7B9E904EA949}"/>
            </a:ext>
          </a:extLst>
        </xdr:cNvPr>
        <xdr:cNvSpPr txBox="1"/>
      </xdr:nvSpPr>
      <xdr:spPr>
        <a:xfrm>
          <a:off x="3889376" y="5171361"/>
          <a:ext cx="1255358" cy="390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A" sz="800" b="1">
              <a:latin typeface="Amasis MT Pro" panose="02040504050005020304" pitchFamily="18" charset="0"/>
            </a:rPr>
            <a:t>EDIFICIO</a:t>
          </a:r>
          <a:r>
            <a:rPr lang="es-PA" sz="800" b="1" baseline="0">
              <a:latin typeface="Amasis MT Pro" panose="02040504050005020304" pitchFamily="18" charset="0"/>
            </a:rPr>
            <a:t> APTOS Y COMERCIAL</a:t>
          </a:r>
          <a:endParaRPr lang="es-PA" sz="800" b="1">
            <a:latin typeface="Amasis MT Pro" panose="02040504050005020304" pitchFamily="18" charset="0"/>
          </a:endParaRPr>
        </a:p>
      </xdr:txBody>
    </xdr:sp>
    <xdr:clientData/>
  </xdr:twoCellAnchor>
  <xdr:twoCellAnchor editAs="oneCell">
    <xdr:from>
      <xdr:col>8</xdr:col>
      <xdr:colOff>28511</xdr:colOff>
      <xdr:row>21</xdr:row>
      <xdr:rowOff>16651</xdr:rowOff>
    </xdr:from>
    <xdr:to>
      <xdr:col>8</xdr:col>
      <xdr:colOff>683598</xdr:colOff>
      <xdr:row>24</xdr:row>
      <xdr:rowOff>84687</xdr:rowOff>
    </xdr:to>
    <xdr:pic>
      <xdr:nvPicPr>
        <xdr:cNvPr id="49" name="Gráfico 48" descr="Ciudad con relleno sólido">
          <a:extLst>
            <a:ext uri="{FF2B5EF4-FFF2-40B4-BE49-F238E27FC236}">
              <a16:creationId xmlns:a16="http://schemas.microsoft.com/office/drawing/2014/main" id="{B8664295-0CA9-2A42-92FC-2E00B7D8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124511" y="4017151"/>
          <a:ext cx="655087" cy="639536"/>
        </a:xfrm>
        <a:prstGeom prst="rect">
          <a:avLst/>
        </a:prstGeom>
      </xdr:spPr>
    </xdr:pic>
    <xdr:clientData/>
  </xdr:twoCellAnchor>
  <xdr:twoCellAnchor>
    <xdr:from>
      <xdr:col>7</xdr:col>
      <xdr:colOff>330461</xdr:colOff>
      <xdr:row>27</xdr:row>
      <xdr:rowOff>48597</xdr:rowOff>
    </xdr:from>
    <xdr:to>
      <xdr:col>9</xdr:col>
      <xdr:colOff>320741</xdr:colOff>
      <xdr:row>29</xdr:row>
      <xdr:rowOff>9720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6F0D74B5-7A46-44B9-9634-B136E30991B5}"/>
            </a:ext>
          </a:extLst>
        </xdr:cNvPr>
        <xdr:cNvSpPr txBox="1"/>
      </xdr:nvSpPr>
      <xdr:spPr>
        <a:xfrm>
          <a:off x="5664461" y="5192097"/>
          <a:ext cx="1514280" cy="342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A" sz="800" b="1">
              <a:latin typeface="Amasis MT Pro" panose="02040504050005020304" pitchFamily="18" charset="0"/>
            </a:rPr>
            <a:t>EDIFICIOS</a:t>
          </a:r>
          <a:r>
            <a:rPr lang="es-PA" sz="800" b="1" baseline="0">
              <a:latin typeface="Amasis MT Pro" panose="02040504050005020304" pitchFamily="18" charset="0"/>
            </a:rPr>
            <a:t> DE</a:t>
          </a:r>
          <a:r>
            <a:rPr lang="es-PA" sz="800" b="1">
              <a:latin typeface="Amasis MT Pro" panose="02040504050005020304" pitchFamily="18" charset="0"/>
            </a:rPr>
            <a:t> APARTAMENTOS</a:t>
          </a:r>
        </a:p>
      </xdr:txBody>
    </xdr:sp>
    <xdr:clientData/>
  </xdr:twoCellAnchor>
  <xdr:twoCellAnchor editAs="oneCell">
    <xdr:from>
      <xdr:col>11</xdr:col>
      <xdr:colOff>37906</xdr:colOff>
      <xdr:row>21</xdr:row>
      <xdr:rowOff>152918</xdr:rowOff>
    </xdr:from>
    <xdr:to>
      <xdr:col>11</xdr:col>
      <xdr:colOff>615238</xdr:colOff>
      <xdr:row>24</xdr:row>
      <xdr:rowOff>143199</xdr:rowOff>
    </xdr:to>
    <xdr:pic>
      <xdr:nvPicPr>
        <xdr:cNvPr id="52" name="Gráfico 51" descr="Narración con relleno sólido">
          <a:extLst>
            <a:ext uri="{FF2B5EF4-FFF2-40B4-BE49-F238E27FC236}">
              <a16:creationId xmlns:a16="http://schemas.microsoft.com/office/drawing/2014/main" id="{33254219-ECA8-F617-7C76-75B4F212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419906" y="4153418"/>
          <a:ext cx="577332" cy="561781"/>
        </a:xfrm>
        <a:prstGeom prst="rect">
          <a:avLst/>
        </a:prstGeom>
      </xdr:spPr>
    </xdr:pic>
    <xdr:clientData/>
  </xdr:twoCellAnchor>
  <xdr:twoCellAnchor>
    <xdr:from>
      <xdr:col>10</xdr:col>
      <xdr:colOff>327220</xdr:colOff>
      <xdr:row>27</xdr:row>
      <xdr:rowOff>49893</xdr:rowOff>
    </xdr:from>
    <xdr:to>
      <xdr:col>12</xdr:col>
      <xdr:colOff>278623</xdr:colOff>
      <xdr:row>29</xdr:row>
      <xdr:rowOff>1297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FBD9FA94-CAA3-42FC-BFA3-E45099245915}"/>
            </a:ext>
          </a:extLst>
        </xdr:cNvPr>
        <xdr:cNvSpPr txBox="1"/>
      </xdr:nvSpPr>
      <xdr:spPr>
        <a:xfrm>
          <a:off x="7947220" y="5193393"/>
          <a:ext cx="1475403" cy="332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A" sz="800" b="1">
              <a:latin typeface="Amasis MT Pro" panose="02040504050005020304" pitchFamily="18" charset="0"/>
            </a:rPr>
            <a:t>INSTITUCIONAL</a:t>
          </a:r>
        </a:p>
      </xdr:txBody>
    </xdr:sp>
    <xdr:clientData/>
  </xdr:twoCellAnchor>
  <xdr:twoCellAnchor editAs="oneCell">
    <xdr:from>
      <xdr:col>13</xdr:col>
      <xdr:colOff>555948</xdr:colOff>
      <xdr:row>21</xdr:row>
      <xdr:rowOff>49246</xdr:rowOff>
    </xdr:from>
    <xdr:to>
      <xdr:col>14</xdr:col>
      <xdr:colOff>361561</xdr:colOff>
      <xdr:row>24</xdr:row>
      <xdr:rowOff>29808</xdr:rowOff>
    </xdr:to>
    <xdr:pic>
      <xdr:nvPicPr>
        <xdr:cNvPr id="55" name="Gráfico 54" descr="Trabajo con relleno sólido">
          <a:extLst>
            <a:ext uri="{FF2B5EF4-FFF2-40B4-BE49-F238E27FC236}">
              <a16:creationId xmlns:a16="http://schemas.microsoft.com/office/drawing/2014/main" id="{EFAFB57F-8528-186A-C26C-50B00F95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0461948" y="4049746"/>
          <a:ext cx="567613" cy="552062"/>
        </a:xfrm>
        <a:prstGeom prst="rect">
          <a:avLst/>
        </a:prstGeom>
      </xdr:spPr>
    </xdr:pic>
    <xdr:clientData/>
  </xdr:twoCellAnchor>
  <xdr:twoCellAnchor>
    <xdr:from>
      <xdr:col>13</xdr:col>
      <xdr:colOff>115337</xdr:colOff>
      <xdr:row>27</xdr:row>
      <xdr:rowOff>52485</xdr:rowOff>
    </xdr:from>
    <xdr:to>
      <xdr:col>15</xdr:col>
      <xdr:colOff>105617</xdr:colOff>
      <xdr:row>29</xdr:row>
      <xdr:rowOff>13608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172B4A34-CEFA-4579-86CD-AC9748C00F5A}"/>
            </a:ext>
          </a:extLst>
        </xdr:cNvPr>
        <xdr:cNvSpPr txBox="1"/>
      </xdr:nvSpPr>
      <xdr:spPr>
        <a:xfrm>
          <a:off x="10021337" y="5195985"/>
          <a:ext cx="1514280" cy="342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A" sz="800" b="1">
              <a:latin typeface="Amasis MT Pro" panose="02040504050005020304" pitchFamily="18" charset="0"/>
            </a:rPr>
            <a:t>MOVIMIENTO</a:t>
          </a:r>
          <a:r>
            <a:rPr lang="es-PA" sz="800" b="1" baseline="0">
              <a:latin typeface="Amasis MT Pro" panose="02040504050005020304" pitchFamily="18" charset="0"/>
            </a:rPr>
            <a:t> DE</a:t>
          </a:r>
        </a:p>
        <a:p>
          <a:pPr algn="ctr"/>
          <a:r>
            <a:rPr lang="es-PA" sz="800" b="1" baseline="0">
              <a:latin typeface="Amasis MT Pro" panose="02040504050005020304" pitchFamily="18" charset="0"/>
            </a:rPr>
            <a:t>TIERRA</a:t>
          </a:r>
          <a:endParaRPr lang="es-PA" sz="800" b="1">
            <a:latin typeface="Amasis MT Pro" panose="02040504050005020304" pitchFamily="18" charset="0"/>
          </a:endParaRPr>
        </a:p>
      </xdr:txBody>
    </xdr:sp>
    <xdr:clientData/>
  </xdr:twoCellAnchor>
  <xdr:twoCellAnchor>
    <xdr:from>
      <xdr:col>0</xdr:col>
      <xdr:colOff>170414</xdr:colOff>
      <xdr:row>17</xdr:row>
      <xdr:rowOff>137043</xdr:rowOff>
    </xdr:from>
    <xdr:to>
      <xdr:col>4</xdr:col>
      <xdr:colOff>738026</xdr:colOff>
      <xdr:row>19</xdr:row>
      <xdr:rowOff>20410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4610D251-9FA0-95B2-107B-795A223D9E38}"/>
            </a:ext>
          </a:extLst>
        </xdr:cNvPr>
        <xdr:cNvSpPr txBox="1"/>
      </xdr:nvSpPr>
      <xdr:spPr>
        <a:xfrm>
          <a:off x="170414" y="3375543"/>
          <a:ext cx="3615612" cy="264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200" b="1">
              <a:latin typeface="Amasis MT Pro" panose="02040504050005020304" pitchFamily="18" charset="0"/>
            </a:rPr>
            <a:t>TIPO DE CONSTRUCCIÓN</a:t>
          </a:r>
        </a:p>
      </xdr:txBody>
    </xdr:sp>
    <xdr:clientData/>
  </xdr:twoCellAnchor>
  <xdr:twoCellAnchor>
    <xdr:from>
      <xdr:col>0</xdr:col>
      <xdr:colOff>11905</xdr:colOff>
      <xdr:row>0</xdr:row>
      <xdr:rowOff>35719</xdr:rowOff>
    </xdr:from>
    <xdr:to>
      <xdr:col>25</xdr:col>
      <xdr:colOff>0</xdr:colOff>
      <xdr:row>8</xdr:row>
      <xdr:rowOff>107156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2B622F8-2FC7-823D-B52A-C2915CAD349E}"/>
            </a:ext>
          </a:extLst>
        </xdr:cNvPr>
        <xdr:cNvSpPr/>
      </xdr:nvSpPr>
      <xdr:spPr>
        <a:xfrm>
          <a:off x="11905" y="35719"/>
          <a:ext cx="19038095" cy="159543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10</xdr:col>
      <xdr:colOff>367393</xdr:colOff>
      <xdr:row>0</xdr:row>
      <xdr:rowOff>159884</xdr:rowOff>
    </xdr:from>
    <xdr:to>
      <xdr:col>24</xdr:col>
      <xdr:colOff>531812</xdr:colOff>
      <xdr:row>6</xdr:row>
      <xdr:rowOff>88446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78987F1-B05A-B492-5A33-1B56B8AB845D}"/>
            </a:ext>
          </a:extLst>
        </xdr:cNvPr>
        <xdr:cNvSpPr txBox="1"/>
      </xdr:nvSpPr>
      <xdr:spPr>
        <a:xfrm>
          <a:off x="7987393" y="159884"/>
          <a:ext cx="10832419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PA" sz="2800" b="1">
              <a:solidFill>
                <a:sysClr val="windowText" lastClr="000000"/>
              </a:solidFill>
              <a:latin typeface="Amasis MT Pro" panose="02040504050005020304" pitchFamily="18" charset="0"/>
            </a:rPr>
            <a:t>DIRECCIÓN</a:t>
          </a:r>
          <a:r>
            <a:rPr lang="es-PA" sz="2800" b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 DE OBRAS Y CONSTRUCCIONES</a:t>
          </a:r>
        </a:p>
        <a:p>
          <a:pPr algn="r"/>
          <a:r>
            <a:rPr lang="es-PA" sz="2000" b="0" i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KPIS 2023</a:t>
          </a:r>
          <a:endParaRPr lang="es-PA" sz="2000" b="0" i="1">
            <a:solidFill>
              <a:sysClr val="windowText" lastClr="000000"/>
            </a:solidFill>
            <a:latin typeface="Amasis MT Pro" panose="02040504050005020304" pitchFamily="18" charset="0"/>
          </a:endParaRPr>
        </a:p>
      </xdr:txBody>
    </xdr:sp>
    <xdr:clientData/>
  </xdr:twoCellAnchor>
  <xdr:twoCellAnchor editAs="oneCell">
    <xdr:from>
      <xdr:col>3</xdr:col>
      <xdr:colOff>600981</xdr:colOff>
      <xdr:row>0</xdr:row>
      <xdr:rowOff>92982</xdr:rowOff>
    </xdr:from>
    <xdr:to>
      <xdr:col>5</xdr:col>
      <xdr:colOff>571500</xdr:colOff>
      <xdr:row>7</xdr:row>
      <xdr:rowOff>170152</xdr:rowOff>
    </xdr:to>
    <xdr:pic>
      <xdr:nvPicPr>
        <xdr:cNvPr id="13" name="Imagen 12" descr="Alcaldía de Panamá Logo PNG Vector (AI) Free Download">
          <a:extLst>
            <a:ext uri="{FF2B5EF4-FFF2-40B4-BE49-F238E27FC236}">
              <a16:creationId xmlns:a16="http://schemas.microsoft.com/office/drawing/2014/main" id="{9F1C6835-5F8E-57F1-B19A-F845CFEC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981" y="92982"/>
          <a:ext cx="1494519" cy="1410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178593</xdr:rowOff>
    </xdr:from>
    <xdr:to>
      <xdr:col>25</xdr:col>
      <xdr:colOff>0</xdr:colOff>
      <xdr:row>62</xdr:row>
      <xdr:rowOff>185538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D5399DF4-200D-4599-3B8C-F085A156CF06}"/>
            </a:ext>
          </a:extLst>
        </xdr:cNvPr>
        <xdr:cNvGrpSpPr/>
      </xdr:nvGrpSpPr>
      <xdr:grpSpPr>
        <a:xfrm>
          <a:off x="0" y="1893093"/>
          <a:ext cx="19050000" cy="10103445"/>
          <a:chOff x="0" y="1893093"/>
          <a:chExt cx="19050000" cy="10103445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5FB58CB9-F7C0-4939-BA53-E341F180851C}"/>
              </a:ext>
            </a:extLst>
          </xdr:cNvPr>
          <xdr:cNvSpPr txBox="1"/>
        </xdr:nvSpPr>
        <xdr:spPr>
          <a:xfrm>
            <a:off x="11901943" y="4621342"/>
            <a:ext cx="2634990" cy="132498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400" b="1"/>
          </a:p>
          <a:p>
            <a:r>
              <a:rPr lang="es-PA" sz="1400" b="1">
                <a:latin typeface="Amasis MT Pro" panose="02040504050005020304" pitchFamily="18" charset="0"/>
              </a:rPr>
              <a:t>TOTAL </a:t>
            </a: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BDBF26F-5519-3688-707F-61D3FBE427A3}"/>
              </a:ext>
            </a:extLst>
          </xdr:cNvPr>
          <xdr:cNvSpPr txBox="1"/>
        </xdr:nvSpPr>
        <xdr:spPr>
          <a:xfrm>
            <a:off x="11892643" y="2410709"/>
            <a:ext cx="2662726" cy="1311174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400" b="1"/>
          </a:p>
          <a:p>
            <a:r>
              <a:rPr lang="es-PA" sz="1400" b="1">
                <a:latin typeface="Amasis MT Pro" panose="02040504050005020304" pitchFamily="18" charset="0"/>
              </a:rPr>
              <a:t>TOTAL </a:t>
            </a:r>
          </a:p>
        </xdr:txBody>
      </xdr:sp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D02B1CC0-7D1B-8056-1258-9F6385DB82AA}"/>
              </a:ext>
            </a:extLst>
          </xdr:cNvPr>
          <xdr:cNvSpPr txBox="1"/>
        </xdr:nvSpPr>
        <xdr:spPr>
          <a:xfrm>
            <a:off x="11879035" y="1893093"/>
            <a:ext cx="2707821" cy="591715"/>
          </a:xfrm>
          <a:prstGeom prst="rect">
            <a:avLst/>
          </a:prstGeom>
          <a:solidFill>
            <a:schemeClr val="accent1">
              <a:lumMod val="5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20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endParaRPr>
          </a:p>
          <a:p>
            <a:r>
              <a:rPr lang="es-PA" sz="1200" b="1">
                <a:solidFill>
                  <a:schemeClr val="bg1"/>
                </a:solidFill>
                <a:latin typeface="Amasis MT Pro" panose="02040504050005020304" pitchFamily="18" charset="0"/>
                <a:cs typeface="Amiri Quran" panose="00000500000000000000" pitchFamily="2" charset="-78"/>
              </a:rPr>
              <a:t>PERMISOS DE CONSTRUCCIÓN</a:t>
            </a:r>
          </a:p>
        </xdr:txBody>
      </xdr:sp>
      <xdr:sp macro="" textlink="Hoja1!O6">
        <xdr:nvSpPr>
          <xdr:cNvPr id="4" name="CuadroTexto 3">
            <a:extLst>
              <a:ext uri="{FF2B5EF4-FFF2-40B4-BE49-F238E27FC236}">
                <a16:creationId xmlns:a16="http://schemas.microsoft.com/office/drawing/2014/main" id="{B6081E03-1E43-57F9-480A-6DB354B905DB}"/>
              </a:ext>
            </a:extLst>
          </xdr:cNvPr>
          <xdr:cNvSpPr txBox="1"/>
        </xdr:nvSpPr>
        <xdr:spPr>
          <a:xfrm>
            <a:off x="13878558" y="2648144"/>
            <a:ext cx="927814" cy="280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59516D6-65D1-4B8E-A92A-C2173A37ED1B}" type="TxLink">
              <a:rPr lang="en-US" sz="1600" b="1" i="0" u="none" strike="noStrike">
                <a:solidFill>
                  <a:srgbClr val="000000"/>
                </a:solidFill>
                <a:latin typeface="Amasis MT Pro" panose="02040504050005020304" pitchFamily="18" charset="0"/>
                <a:cs typeface="Calibri"/>
              </a:rPr>
              <a:pPr/>
              <a:t>227</a:t>
            </a:fld>
            <a:endParaRPr lang="es-PA" sz="3200" b="1">
              <a:latin typeface="Amasis MT Pro" panose="02040504050005020304" pitchFamily="18" charset="0"/>
            </a:endParaRPr>
          </a:p>
        </xdr:txBody>
      </xdr:sp>
      <xdr:sp macro="" textlink="Hoja1!O17">
        <xdr:nvSpPr>
          <xdr:cNvPr id="5" name="CuadroTexto 4">
            <a:extLst>
              <a:ext uri="{FF2B5EF4-FFF2-40B4-BE49-F238E27FC236}">
                <a16:creationId xmlns:a16="http://schemas.microsoft.com/office/drawing/2014/main" id="{F67EC461-F7CB-934F-D467-201A551F63B5}"/>
              </a:ext>
            </a:extLst>
          </xdr:cNvPr>
          <xdr:cNvSpPr txBox="1"/>
        </xdr:nvSpPr>
        <xdr:spPr>
          <a:xfrm>
            <a:off x="13729608" y="3210215"/>
            <a:ext cx="739064" cy="327642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fld id="{59937773-8578-4BEA-8B93-2A54F022BBDE}" type="TxLink">
              <a:rPr lang="en-US" sz="14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r"/>
              <a:t>9.84%</a:t>
            </a:fld>
            <a:endParaRPr lang="es-PA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D9AA380-41BD-A200-EC90-4ACB7DEBC8CB}"/>
              </a:ext>
            </a:extLst>
          </xdr:cNvPr>
          <xdr:cNvSpPr txBox="1"/>
        </xdr:nvSpPr>
        <xdr:spPr>
          <a:xfrm>
            <a:off x="11944156" y="3273198"/>
            <a:ext cx="370307" cy="3054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A" sz="1400" b="1"/>
              <a:t>%</a:t>
            </a:r>
          </a:p>
        </xdr:txBody>
      </xdr:sp>
      <xdr:sp macro="" textlink="Hoja1!O7">
        <xdr:nvSpPr>
          <xdr:cNvPr id="10" name="CuadroTexto 9">
            <a:extLst>
              <a:ext uri="{FF2B5EF4-FFF2-40B4-BE49-F238E27FC236}">
                <a16:creationId xmlns:a16="http://schemas.microsoft.com/office/drawing/2014/main" id="{AF1A8044-9426-7988-42AE-66B3189CA609}"/>
              </a:ext>
            </a:extLst>
          </xdr:cNvPr>
          <xdr:cNvSpPr txBox="1"/>
        </xdr:nvSpPr>
        <xdr:spPr>
          <a:xfrm>
            <a:off x="13586149" y="4938081"/>
            <a:ext cx="790576" cy="2515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D9ED049-DD13-4E9B-9DCE-22497A130BAA}" type="TxLink">
              <a:rPr lang="en-US" sz="16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1746</a:t>
            </a:fld>
            <a:endParaRPr lang="es-PA" sz="1600" b="1"/>
          </a:p>
        </xdr:txBody>
      </xdr:sp>
      <xdr:sp macro="" textlink="Hoja1!O18">
        <xdr:nvSpPr>
          <xdr:cNvPr id="11" name="CuadroTexto 10">
            <a:extLst>
              <a:ext uri="{FF2B5EF4-FFF2-40B4-BE49-F238E27FC236}">
                <a16:creationId xmlns:a16="http://schemas.microsoft.com/office/drawing/2014/main" id="{7AEBECAE-5FEB-49E6-B733-CC50664B9CF0}"/>
              </a:ext>
            </a:extLst>
          </xdr:cNvPr>
          <xdr:cNvSpPr txBox="1"/>
        </xdr:nvSpPr>
        <xdr:spPr>
          <a:xfrm>
            <a:off x="13579928" y="5441011"/>
            <a:ext cx="800393" cy="355632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fld id="{42B1CFBA-5D62-4F5D-8235-83720D0DF396}" type="TxLink">
              <a:rPr lang="en-US" sz="14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r"/>
              <a:t>75.65%</a:t>
            </a:fld>
            <a:endParaRPr lang="es-PA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8FA64EC2-B90E-475F-BD35-42639D40B542}"/>
              </a:ext>
            </a:extLst>
          </xdr:cNvPr>
          <xdr:cNvSpPr txBox="1"/>
        </xdr:nvSpPr>
        <xdr:spPr>
          <a:xfrm>
            <a:off x="11929448" y="6900702"/>
            <a:ext cx="2634990" cy="1365022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400" b="1"/>
          </a:p>
          <a:p>
            <a:r>
              <a:rPr lang="es-PA" sz="1400" b="1">
                <a:latin typeface="Amasis MT Pro" panose="02040504050005020304" pitchFamily="18" charset="0"/>
              </a:rPr>
              <a:t>TOTAL </a:t>
            </a:r>
          </a:p>
        </xdr:txBody>
      </xdr:sp>
      <xdr:sp macro="" textlink="Hoja1!O9">
        <xdr:nvSpPr>
          <xdr:cNvPr id="17" name="CuadroTexto 16">
            <a:extLst>
              <a:ext uri="{FF2B5EF4-FFF2-40B4-BE49-F238E27FC236}">
                <a16:creationId xmlns:a16="http://schemas.microsoft.com/office/drawing/2014/main" id="{A946FF01-01F1-7D6F-1D5B-F4943A5EEC36}"/>
              </a:ext>
            </a:extLst>
          </xdr:cNvPr>
          <xdr:cNvSpPr txBox="1"/>
        </xdr:nvSpPr>
        <xdr:spPr>
          <a:xfrm>
            <a:off x="13742678" y="7176263"/>
            <a:ext cx="657226" cy="242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D3C6D91-0540-469C-B33B-05AC32D2D185}" type="TxLink">
              <a:rPr lang="en-US" sz="16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217</a:t>
            </a:fld>
            <a:endParaRPr lang="es-PA" sz="1600" b="1"/>
          </a:p>
        </xdr:txBody>
      </xdr:sp>
      <xdr:sp macro="" textlink="Hoja1!O20">
        <xdr:nvSpPr>
          <xdr:cNvPr id="18" name="CuadroTexto 17">
            <a:extLst>
              <a:ext uri="{FF2B5EF4-FFF2-40B4-BE49-F238E27FC236}">
                <a16:creationId xmlns:a16="http://schemas.microsoft.com/office/drawing/2014/main" id="{AD1A218E-253A-41A6-B725-712865CD569F}"/>
              </a:ext>
            </a:extLst>
          </xdr:cNvPr>
          <xdr:cNvSpPr txBox="1"/>
        </xdr:nvSpPr>
        <xdr:spPr>
          <a:xfrm>
            <a:off x="13661571" y="7747615"/>
            <a:ext cx="730415" cy="321421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fld id="{36BBE9F6-9031-4901-86F1-4BA2FFEEE9AD}" type="TxLink">
              <a:rPr lang="en-US" sz="14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r"/>
              <a:t>9.40%</a:t>
            </a:fld>
            <a:endParaRPr lang="es-PA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53C02417-2F2E-43D9-8872-53E0566F5951}"/>
              </a:ext>
            </a:extLst>
          </xdr:cNvPr>
          <xdr:cNvSpPr txBox="1"/>
        </xdr:nvSpPr>
        <xdr:spPr>
          <a:xfrm>
            <a:off x="11968697" y="5501757"/>
            <a:ext cx="359374" cy="36292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A" sz="1400" b="1"/>
              <a:t>%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6F8C6AB6-7BFC-4506-A830-7BCEEE2C9EB2}"/>
              </a:ext>
            </a:extLst>
          </xdr:cNvPr>
          <xdr:cNvSpPr txBox="1"/>
        </xdr:nvSpPr>
        <xdr:spPr>
          <a:xfrm>
            <a:off x="12047230" y="7765258"/>
            <a:ext cx="389697" cy="3445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A" sz="1400" b="1"/>
              <a:t>%</a:t>
            </a:r>
          </a:p>
        </xdr:txBody>
      </xdr:sp>
      <xdr:sp macro="" textlink="">
        <xdr:nvSpPr>
          <xdr:cNvPr id="22" name="CuadroTexto 21">
            <a:extLst>
              <a:ext uri="{FF2B5EF4-FFF2-40B4-BE49-F238E27FC236}">
                <a16:creationId xmlns:a16="http://schemas.microsoft.com/office/drawing/2014/main" id="{B81D2B4F-AEAC-4449-A1B8-7F0172FB33DD}"/>
              </a:ext>
            </a:extLst>
          </xdr:cNvPr>
          <xdr:cNvSpPr txBox="1"/>
        </xdr:nvSpPr>
        <xdr:spPr>
          <a:xfrm>
            <a:off x="11899738" y="8643646"/>
            <a:ext cx="2700726" cy="581025"/>
          </a:xfrm>
          <a:prstGeom prst="rect">
            <a:avLst/>
          </a:prstGeom>
          <a:solidFill>
            <a:srgbClr val="33CC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05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endParaRPr>
          </a:p>
          <a:p>
            <a:r>
              <a:rPr lang="es-PA" sz="1200" b="1">
                <a:solidFill>
                  <a:schemeClr val="bg1"/>
                </a:solidFill>
                <a:latin typeface="Amasis MT Pro" panose="02040504050005020304" pitchFamily="18" charset="0"/>
                <a:cs typeface="Amiri Quran" panose="00000500000000000000" pitchFamily="2" charset="-78"/>
              </a:rPr>
              <a:t>ANTEPROYECTOS</a:t>
            </a:r>
            <a:endParaRPr lang="es-PA" sz="90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endParaRPr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3F23A01C-82BA-4ACF-9662-3E43A0FCDF1C}"/>
              </a:ext>
            </a:extLst>
          </xdr:cNvPr>
          <xdr:cNvSpPr txBox="1"/>
        </xdr:nvSpPr>
        <xdr:spPr>
          <a:xfrm>
            <a:off x="11949081" y="9215536"/>
            <a:ext cx="2634990" cy="1258272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400" b="1"/>
          </a:p>
          <a:p>
            <a:r>
              <a:rPr lang="es-PA" sz="1400" b="1">
                <a:latin typeface="Amasis MT Pro" panose="02040504050005020304" pitchFamily="18" charset="0"/>
              </a:rPr>
              <a:t>TOTAL </a:t>
            </a:r>
          </a:p>
        </xdr:txBody>
      </xdr:sp>
      <xdr:sp macro="" textlink="Hoja1!O8">
        <xdr:nvSpPr>
          <xdr:cNvPr id="24" name="CuadroTexto 23">
            <a:extLst>
              <a:ext uri="{FF2B5EF4-FFF2-40B4-BE49-F238E27FC236}">
                <a16:creationId xmlns:a16="http://schemas.microsoft.com/office/drawing/2014/main" id="{BB2D11B2-63EA-4151-97F9-B10CF95F546A}"/>
              </a:ext>
            </a:extLst>
          </xdr:cNvPr>
          <xdr:cNvSpPr txBox="1"/>
        </xdr:nvSpPr>
        <xdr:spPr>
          <a:xfrm>
            <a:off x="13718818" y="9453757"/>
            <a:ext cx="576943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2AF2CBD-C0E6-4F6C-8405-6374769E8202}" type="TxLink">
              <a:rPr lang="en-US" sz="16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118</a:t>
            </a:fld>
            <a:endParaRPr lang="es-PA" sz="2400" b="1"/>
          </a:p>
        </xdr:txBody>
      </xdr:sp>
      <xdr:sp macro="" textlink="Hoja1!O19">
        <xdr:nvSpPr>
          <xdr:cNvPr id="25" name="CuadroTexto 24">
            <a:extLst>
              <a:ext uri="{FF2B5EF4-FFF2-40B4-BE49-F238E27FC236}">
                <a16:creationId xmlns:a16="http://schemas.microsoft.com/office/drawing/2014/main" id="{DA3E2548-4E83-4BEB-A8C8-056738AA8004}"/>
              </a:ext>
            </a:extLst>
          </xdr:cNvPr>
          <xdr:cNvSpPr txBox="1"/>
        </xdr:nvSpPr>
        <xdr:spPr>
          <a:xfrm>
            <a:off x="13647965" y="9936811"/>
            <a:ext cx="741833" cy="309368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fld id="{C8584B8B-F9B3-452C-92B9-B636924D05C8}" type="TxLink">
              <a:rPr lang="en-US" sz="14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r"/>
              <a:t>5.11%</a:t>
            </a:fld>
            <a:endParaRPr lang="es-PA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4A194D37-F323-43DC-B2A0-B152A63EB29F}"/>
              </a:ext>
            </a:extLst>
          </xdr:cNvPr>
          <xdr:cNvSpPr txBox="1"/>
        </xdr:nvSpPr>
        <xdr:spPr>
          <a:xfrm>
            <a:off x="12185098" y="10023167"/>
            <a:ext cx="469543" cy="27743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A" sz="1400" b="1"/>
              <a:t>%</a:t>
            </a:r>
          </a:p>
        </xdr:txBody>
      </xdr:sp>
      <xdr:graphicFrame macro="">
        <xdr:nvGraphicFramePr>
          <xdr:cNvPr id="27" name="Gráfico 26">
            <a:extLst>
              <a:ext uri="{FF2B5EF4-FFF2-40B4-BE49-F238E27FC236}">
                <a16:creationId xmlns:a16="http://schemas.microsoft.com/office/drawing/2014/main" id="{FFED7CA1-F001-443F-89F4-3B0E5E7A1D9D}"/>
              </a:ext>
            </a:extLst>
          </xdr:cNvPr>
          <xdr:cNvGraphicFramePr>
            <a:graphicFrameLocks/>
          </xdr:cNvGraphicFramePr>
        </xdr:nvGraphicFramePr>
        <xdr:xfrm>
          <a:off x="0" y="5567589"/>
          <a:ext cx="11783786" cy="62570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8" name="Gráfico 27">
            <a:extLst>
              <a:ext uri="{FF2B5EF4-FFF2-40B4-BE49-F238E27FC236}">
                <a16:creationId xmlns:a16="http://schemas.microsoft.com/office/drawing/2014/main" id="{0382F964-2919-4280-86E2-4CA175B0E413}"/>
              </a:ext>
            </a:extLst>
          </xdr:cNvPr>
          <xdr:cNvGraphicFramePr>
            <a:graphicFrameLocks/>
          </xdr:cNvGraphicFramePr>
        </xdr:nvGraphicFramePr>
        <xdr:xfrm>
          <a:off x="0" y="3743260"/>
          <a:ext cx="1896898" cy="17529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E0DC6A2D-4994-42BC-A547-9A47B83C701B}"/>
              </a:ext>
            </a:extLst>
          </xdr:cNvPr>
          <xdr:cNvGraphicFramePr>
            <a:graphicFrameLocks/>
          </xdr:cNvGraphicFramePr>
        </xdr:nvGraphicFramePr>
        <xdr:xfrm>
          <a:off x="1741714" y="3619500"/>
          <a:ext cx="1945822" cy="1841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1" name="Gráfico 30">
            <a:extLst>
              <a:ext uri="{FF2B5EF4-FFF2-40B4-BE49-F238E27FC236}">
                <a16:creationId xmlns:a16="http://schemas.microsoft.com/office/drawing/2014/main" id="{D890A9BA-7DBF-4FB4-830A-7AA38ED80DD9}"/>
              </a:ext>
            </a:extLst>
          </xdr:cNvPr>
          <xdr:cNvGraphicFramePr>
            <a:graphicFrameLocks/>
          </xdr:cNvGraphicFramePr>
        </xdr:nvGraphicFramePr>
        <xdr:xfrm>
          <a:off x="3157294" y="3656757"/>
          <a:ext cx="2271956" cy="1762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2" name="Gráfico 31">
            <a:extLst>
              <a:ext uri="{FF2B5EF4-FFF2-40B4-BE49-F238E27FC236}">
                <a16:creationId xmlns:a16="http://schemas.microsoft.com/office/drawing/2014/main" id="{2540E7B7-B8FF-41AD-BD35-420DFF791A4A}"/>
              </a:ext>
            </a:extLst>
          </xdr:cNvPr>
          <xdr:cNvGraphicFramePr>
            <a:graphicFrameLocks/>
          </xdr:cNvGraphicFramePr>
        </xdr:nvGraphicFramePr>
        <xdr:xfrm>
          <a:off x="5170715" y="3483429"/>
          <a:ext cx="2435678" cy="19458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F75758F8-191A-4FA0-A705-FE35CA2D665A}"/>
              </a:ext>
            </a:extLst>
          </xdr:cNvPr>
          <xdr:cNvGraphicFramePr>
            <a:graphicFrameLocks/>
          </xdr:cNvGraphicFramePr>
        </xdr:nvGraphicFramePr>
        <xdr:xfrm>
          <a:off x="7498556" y="3540774"/>
          <a:ext cx="2130395" cy="1829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4" name="Gráfico 33">
            <a:extLst>
              <a:ext uri="{FF2B5EF4-FFF2-40B4-BE49-F238E27FC236}">
                <a16:creationId xmlns:a16="http://schemas.microsoft.com/office/drawing/2014/main" id="{4A0C21B0-EF1C-46EC-BF9E-C1FC98CAE64B}"/>
              </a:ext>
            </a:extLst>
          </xdr:cNvPr>
          <xdr:cNvGraphicFramePr>
            <a:graphicFrameLocks/>
          </xdr:cNvGraphicFramePr>
        </xdr:nvGraphicFramePr>
        <xdr:xfrm>
          <a:off x="9730273" y="3211934"/>
          <a:ext cx="2094334" cy="1945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A1544991-9F53-4D67-8160-EF028183686B}"/>
              </a:ext>
            </a:extLst>
          </xdr:cNvPr>
          <xdr:cNvSpPr txBox="1"/>
        </xdr:nvSpPr>
        <xdr:spPr>
          <a:xfrm>
            <a:off x="11919858" y="6307152"/>
            <a:ext cx="2667000" cy="581025"/>
          </a:xfrm>
          <a:prstGeom prst="rect">
            <a:avLst/>
          </a:prstGeom>
          <a:solidFill>
            <a:schemeClr val="bg2">
              <a:lumMod val="5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A" sz="105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endParaRPr>
          </a:p>
          <a:p>
            <a:r>
              <a:rPr lang="es-PA" sz="1200" b="1">
                <a:solidFill>
                  <a:schemeClr val="bg1"/>
                </a:solidFill>
                <a:latin typeface="Amasis MT Pro" panose="02040504050005020304" pitchFamily="18" charset="0"/>
                <a:cs typeface="Amiri Quran" panose="00000500000000000000" pitchFamily="2" charset="-78"/>
              </a:rPr>
              <a:t>PLANOS</a:t>
            </a:r>
            <a:r>
              <a:rPr lang="es-PA" sz="1200" b="1" baseline="0">
                <a:solidFill>
                  <a:schemeClr val="bg1"/>
                </a:solidFill>
                <a:latin typeface="Amasis MT Pro" panose="02040504050005020304" pitchFamily="18" charset="0"/>
                <a:cs typeface="Amiri Quran" panose="00000500000000000000" pitchFamily="2" charset="-78"/>
              </a:rPr>
              <a:t> MISCELÁNEOS</a:t>
            </a:r>
            <a:endParaRPr lang="es-PA" sz="900" b="1">
              <a:solidFill>
                <a:schemeClr val="bg1"/>
              </a:solidFill>
              <a:latin typeface="Amasis MT Pro" panose="02040504050005020304" pitchFamily="18" charset="0"/>
              <a:cs typeface="Amiri Quran" panose="00000500000000000000" pitchFamily="2" charset="-78"/>
            </a:endParaRPr>
          </a:p>
        </xdr:txBody>
      </xdr: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21" name="CORREGIMIENTO">
                <a:extLst>
                  <a:ext uri="{FF2B5EF4-FFF2-40B4-BE49-F238E27FC236}">
                    <a16:creationId xmlns:a16="http://schemas.microsoft.com/office/drawing/2014/main" id="{5D5EF19C-552D-B3BF-FB44-C3EDCD58C081}"/>
                  </a:ext>
                </a:extLst>
              </xdr:cNvPr>
              <xdr:cNvGraphicFramePr/>
            </xdr:nvGraphicFramePr>
            <xdr:xfrm>
              <a:off x="14702517" y="2443844"/>
              <a:ext cx="4104000" cy="7911192"/>
            </xdr:xfrm>
            <a:graphic>
              <a:graphicData uri="http://schemas.microsoft.com/office/drawing/2010/slicer">
                <sle:slicer xmlns:sle="http://schemas.microsoft.com/office/drawing/2010/slicer" name="CORREGIMIENT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702517" y="2443844"/>
                <a:ext cx="4104000" cy="7911192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AF862A8A-21C8-25AC-CF18-913F78ECC868}"/>
              </a:ext>
            </a:extLst>
          </xdr:cNvPr>
          <xdr:cNvGrpSpPr/>
        </xdr:nvGrpSpPr>
        <xdr:grpSpPr>
          <a:xfrm>
            <a:off x="1074964" y="2136321"/>
            <a:ext cx="1918607" cy="775608"/>
            <a:chOff x="1074964" y="2136321"/>
            <a:chExt cx="1918607" cy="775608"/>
          </a:xfrm>
        </xdr:grpSpPr>
        <xdr:sp macro="" textlink="Hoja1!S54">
          <xdr:nvSpPr>
            <xdr:cNvPr id="14" name="CuadroTexto 13">
              <a:extLst>
                <a:ext uri="{FF2B5EF4-FFF2-40B4-BE49-F238E27FC236}">
                  <a16:creationId xmlns:a16="http://schemas.microsoft.com/office/drawing/2014/main" id="{73A8E27C-2A15-C2ED-F552-36E4ABB38435}"/>
                </a:ext>
              </a:extLst>
            </xdr:cNvPr>
            <xdr:cNvSpPr txBox="1"/>
          </xdr:nvSpPr>
          <xdr:spPr>
            <a:xfrm>
              <a:off x="1074964" y="2149929"/>
              <a:ext cx="1238249" cy="748392"/>
            </a:xfrm>
            <a:prstGeom prst="rect">
              <a:avLst/>
            </a:prstGeom>
            <a:solidFill>
              <a:schemeClr val="bg2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E190874-0394-47BA-8000-621FCAB3BEAA}" type="TxLink">
                <a:rPr lang="en-US" sz="125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 B/.1,884,182.49 </a:t>
              </a:fld>
              <a:endParaRPr lang="es-PA" sz="1250" b="1"/>
            </a:p>
          </xdr:txBody>
        </xdr:sp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2969097F-BA4D-B359-5A13-730D132F6E9E}"/>
                </a:ext>
              </a:extLst>
            </xdr:cNvPr>
            <xdr:cNvSpPr txBox="1"/>
          </xdr:nvSpPr>
          <xdr:spPr>
            <a:xfrm>
              <a:off x="2299607" y="2136321"/>
              <a:ext cx="693964" cy="77560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vert270" wrap="square" rtlCol="0" anchor="ctr"/>
            <a:lstStyle/>
            <a:p>
              <a:pPr algn="ctr"/>
              <a:r>
                <a:rPr lang="es-PA" sz="1400" b="1">
                  <a:latin typeface="Amasis MT Pro" panose="02040504050005020304" pitchFamily="18" charset="0"/>
                </a:rPr>
                <a:t>TASA</a:t>
              </a:r>
            </a:p>
            <a:p>
              <a:pPr algn="ctr"/>
              <a:r>
                <a:rPr lang="es-PA" sz="1400" b="1">
                  <a:latin typeface="Amasis MT Pro" panose="02040504050005020304" pitchFamily="18" charset="0"/>
                </a:rPr>
                <a:t>PC</a:t>
              </a:r>
            </a:p>
          </xdr:txBody>
        </xdr:sp>
      </xdr:grpSp>
      <xdr:grpSp>
        <xdr:nvGrpSpPr>
          <xdr:cNvPr id="37" name="Grupo 36">
            <a:extLst>
              <a:ext uri="{FF2B5EF4-FFF2-40B4-BE49-F238E27FC236}">
                <a16:creationId xmlns:a16="http://schemas.microsoft.com/office/drawing/2014/main" id="{4A119AF2-2FC6-4B9A-94D9-A9E12FA2EA1A}"/>
              </a:ext>
            </a:extLst>
          </xdr:cNvPr>
          <xdr:cNvGrpSpPr/>
        </xdr:nvGrpSpPr>
        <xdr:grpSpPr>
          <a:xfrm>
            <a:off x="7432221" y="2084614"/>
            <a:ext cx="1918607" cy="775608"/>
            <a:chOff x="1074964" y="2136321"/>
            <a:chExt cx="1918607" cy="775608"/>
          </a:xfrm>
        </xdr:grpSpPr>
        <xdr:sp macro="" textlink="Hoja1!S53">
          <xdr:nvSpPr>
            <xdr:cNvPr id="38" name="CuadroTexto 37">
              <a:extLst>
                <a:ext uri="{FF2B5EF4-FFF2-40B4-BE49-F238E27FC236}">
                  <a16:creationId xmlns:a16="http://schemas.microsoft.com/office/drawing/2014/main" id="{4B417DF1-2D6A-2B3E-AFC5-B42926078633}"/>
                </a:ext>
              </a:extLst>
            </xdr:cNvPr>
            <xdr:cNvSpPr txBox="1"/>
          </xdr:nvSpPr>
          <xdr:spPr>
            <a:xfrm>
              <a:off x="1074964" y="2149929"/>
              <a:ext cx="1238249" cy="748392"/>
            </a:xfrm>
            <a:prstGeom prst="rect">
              <a:avLst/>
            </a:prstGeom>
            <a:solidFill>
              <a:schemeClr val="bg2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fld id="{E67504F9-56C6-4996-A7EA-FCEDF04375D0}" type="TxLink">
                <a:rPr lang="en-US" sz="125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/>
                <a:t> B/.155,075.00 </a:t>
              </a:fld>
              <a:endParaRPr lang="es-PA" sz="1250" b="1"/>
            </a:p>
          </xdr:txBody>
        </xdr:sp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E2AB305E-DDD5-F18D-7D95-09C3B5DAB0B7}"/>
                </a:ext>
              </a:extLst>
            </xdr:cNvPr>
            <xdr:cNvSpPr txBox="1"/>
          </xdr:nvSpPr>
          <xdr:spPr>
            <a:xfrm>
              <a:off x="2299607" y="2136321"/>
              <a:ext cx="693964" cy="77560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vert270" wrap="square" rtlCol="0" anchor="ctr"/>
            <a:lstStyle/>
            <a:p>
              <a:pPr algn="ctr"/>
              <a:r>
                <a:rPr lang="es-PA" sz="1400" b="1">
                  <a:latin typeface="Amasis MT Pro" panose="02040504050005020304" pitchFamily="18" charset="0"/>
                </a:rPr>
                <a:t>TASA</a:t>
              </a:r>
            </a:p>
            <a:p>
              <a:pPr algn="ctr"/>
              <a:r>
                <a:rPr lang="es-PA" sz="1400" b="1">
                  <a:latin typeface="Amasis MT Pro" panose="02040504050005020304" pitchFamily="18" charset="0"/>
                </a:rPr>
                <a:t>PO</a:t>
              </a:r>
            </a:p>
          </xdr:txBody>
        </xdr:sp>
      </xdr:grpSp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48" name="FECHA">
                <a:extLst>
                  <a:ext uri="{FF2B5EF4-FFF2-40B4-BE49-F238E27FC236}">
                    <a16:creationId xmlns:a16="http://schemas.microsoft.com/office/drawing/2014/main" id="{F15B6529-3FDB-5A00-41C8-C4327D8B82F5}"/>
                  </a:ext>
                </a:extLst>
              </xdr:cNvPr>
              <xdr:cNvGraphicFramePr/>
            </xdr:nvGraphicFramePr>
            <xdr:xfrm>
              <a:off x="11947070" y="10628538"/>
              <a:ext cx="7102930" cy="1368000"/>
            </xdr:xfrm>
            <a:graphic>
              <a:graphicData uri="http://schemas.microsoft.com/office/drawing/2012/timeslicer">
                <tsle:timeslicer name="FECH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1947070" y="10628538"/>
                <a:ext cx="7102930" cy="136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Línea de tiempo: Funciona en Excel 2013 o superior. No mover ni cambiar el tamaño.</a:t>
                </a:r>
              </a:p>
            </xdr:txBody>
          </xdr:sp>
        </mc:Fallback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66675</xdr:rowOff>
    </xdr:from>
    <xdr:to>
      <xdr:col>14</xdr:col>
      <xdr:colOff>400052</xdr:colOff>
      <xdr:row>42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F2583-3C43-4417-8E89-265417BDD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11</xdr:row>
      <xdr:rowOff>161925</xdr:rowOff>
    </xdr:from>
    <xdr:to>
      <xdr:col>16</xdr:col>
      <xdr:colOff>695325</xdr:colOff>
      <xdr:row>42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RREGIMIENTO 1">
              <a:extLst>
                <a:ext uri="{FF2B5EF4-FFF2-40B4-BE49-F238E27FC236}">
                  <a16:creationId xmlns:a16="http://schemas.microsoft.com/office/drawing/2014/main" id="{AA73D75F-85BE-0E85-ECB6-53FCAB4EB8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2257425"/>
              <a:ext cx="1828800" cy="580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8</xdr:row>
      <xdr:rowOff>71437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6D0DDDC-C4D4-473C-AEEE-4DD5E1F12F9B}"/>
            </a:ext>
          </a:extLst>
        </xdr:cNvPr>
        <xdr:cNvSpPr/>
      </xdr:nvSpPr>
      <xdr:spPr>
        <a:xfrm>
          <a:off x="0" y="0"/>
          <a:ext cx="12954000" cy="159543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8</xdr:col>
      <xdr:colOff>185513</xdr:colOff>
      <xdr:row>0</xdr:row>
      <xdr:rowOff>95477</xdr:rowOff>
    </xdr:from>
    <xdr:to>
      <xdr:col>17</xdr:col>
      <xdr:colOff>104775</xdr:colOff>
      <xdr:row>6</xdr:row>
      <xdr:rowOff>24039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374E6F-5505-4BDC-BD66-35741198B7F7}"/>
            </a:ext>
          </a:extLst>
        </xdr:cNvPr>
        <xdr:cNvSpPr txBox="1"/>
      </xdr:nvSpPr>
      <xdr:spPr>
        <a:xfrm>
          <a:off x="6281513" y="95477"/>
          <a:ext cx="6777262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PA" sz="2000" b="1">
              <a:solidFill>
                <a:sysClr val="windowText" lastClr="000000"/>
              </a:solidFill>
              <a:latin typeface="Amasis MT Pro" panose="02040504050005020304" pitchFamily="18" charset="0"/>
            </a:rPr>
            <a:t>DIRECCIÓN</a:t>
          </a:r>
          <a:r>
            <a:rPr lang="es-PA" sz="2000" b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 DE OBRAS Y CONSTRUCCIONES</a:t>
          </a:r>
        </a:p>
        <a:p>
          <a:pPr algn="r"/>
          <a:r>
            <a:rPr lang="es-PA" sz="2000" b="0" i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PERMISOS DE CONSTRUCCIÓN 2023</a:t>
          </a:r>
          <a:endParaRPr lang="es-PA" sz="2000" b="0" i="1">
            <a:solidFill>
              <a:sysClr val="windowText" lastClr="000000"/>
            </a:solidFill>
            <a:latin typeface="Amasis MT Pro" panose="02040504050005020304" pitchFamily="18" charset="0"/>
          </a:endParaRPr>
        </a:p>
      </xdr:txBody>
    </xdr:sp>
    <xdr:clientData/>
  </xdr:twoCellAnchor>
  <xdr:twoCellAnchor editAs="oneCell">
    <xdr:from>
      <xdr:col>2</xdr:col>
      <xdr:colOff>419100</xdr:colOff>
      <xdr:row>0</xdr:row>
      <xdr:rowOff>152399</xdr:rowOff>
    </xdr:from>
    <xdr:to>
      <xdr:col>4</xdr:col>
      <xdr:colOff>196859</xdr:colOff>
      <xdr:row>7</xdr:row>
      <xdr:rowOff>47624</xdr:rowOff>
    </xdr:to>
    <xdr:pic>
      <xdr:nvPicPr>
        <xdr:cNvPr id="6" name="Imagen 5" descr="Alcaldía de Panamá Logo PNG Vector (AI) Free Download">
          <a:extLst>
            <a:ext uri="{FF2B5EF4-FFF2-40B4-BE49-F238E27FC236}">
              <a16:creationId xmlns:a16="http://schemas.microsoft.com/office/drawing/2014/main" id="{F896A674-1D58-4EAF-8354-BCDD54F6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2399"/>
          <a:ext cx="1301759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8</xdr:row>
      <xdr:rowOff>57149</xdr:rowOff>
    </xdr:from>
    <xdr:to>
      <xdr:col>5</xdr:col>
      <xdr:colOff>409575</xdr:colOff>
      <xdr:row>15</xdr:row>
      <xdr:rowOff>123824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FECHA 1">
              <a:extLst>
                <a:ext uri="{FF2B5EF4-FFF2-40B4-BE49-F238E27FC236}">
                  <a16:creationId xmlns:a16="http://schemas.microsoft.com/office/drawing/2014/main" id="{83061C48-D320-67B6-8FE8-89D48725EE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5" y="1581149"/>
              <a:ext cx="4114800" cy="1400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10</xdr:col>
      <xdr:colOff>133350</xdr:colOff>
      <xdr:row>9</xdr:row>
      <xdr:rowOff>114300</xdr:rowOff>
    </xdr:from>
    <xdr:to>
      <xdr:col>11</xdr:col>
      <xdr:colOff>695325</xdr:colOff>
      <xdr:row>13</xdr:row>
      <xdr:rowOff>95250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1171624D-A17B-4909-0F03-C9A723319BA3}"/>
            </a:ext>
          </a:extLst>
        </xdr:cNvPr>
        <xdr:cNvGrpSpPr/>
      </xdr:nvGrpSpPr>
      <xdr:grpSpPr>
        <a:xfrm>
          <a:off x="7753350" y="1828800"/>
          <a:ext cx="1323975" cy="742950"/>
          <a:chOff x="7753350" y="1828800"/>
          <a:chExt cx="1323975" cy="742950"/>
        </a:xfrm>
      </xdr:grpSpPr>
      <xdr:sp macro="" textlink="">
        <xdr:nvSpPr>
          <xdr:cNvPr id="9" name="Diagrama de flujo: proceso alternativo 8">
            <a:extLst>
              <a:ext uri="{FF2B5EF4-FFF2-40B4-BE49-F238E27FC236}">
                <a16:creationId xmlns:a16="http://schemas.microsoft.com/office/drawing/2014/main" id="{C9778577-B0C4-2185-C268-5E96F53790BF}"/>
              </a:ext>
            </a:extLst>
          </xdr:cNvPr>
          <xdr:cNvSpPr/>
        </xdr:nvSpPr>
        <xdr:spPr>
          <a:xfrm>
            <a:off x="7753350" y="1828800"/>
            <a:ext cx="1323975" cy="742950"/>
          </a:xfrm>
          <a:prstGeom prst="flowChartAlternateProcess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Hoja1!K93">
        <xdr:nvSpPr>
          <xdr:cNvPr id="10" name="CuadroTexto 9">
            <a:extLst>
              <a:ext uri="{FF2B5EF4-FFF2-40B4-BE49-F238E27FC236}">
                <a16:creationId xmlns:a16="http://schemas.microsoft.com/office/drawing/2014/main" id="{FADF4A50-4897-F2E6-A118-7D2614B62272}"/>
              </a:ext>
            </a:extLst>
          </xdr:cNvPr>
          <xdr:cNvSpPr txBox="1"/>
        </xdr:nvSpPr>
        <xdr:spPr>
          <a:xfrm>
            <a:off x="8001000" y="1943100"/>
            <a:ext cx="80962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747F2BC-DEB6-4EBB-83F3-19EE6792BF2B}" type="TxLink">
              <a:rPr lang="en-US" sz="2000" b="1" i="0" u="none" strike="noStrike">
                <a:solidFill>
                  <a:srgbClr val="000000"/>
                </a:solidFill>
                <a:latin typeface="Amasis MT Pro" panose="02040504050005020304" pitchFamily="18" charset="0"/>
                <a:cs typeface="Calibri"/>
              </a:rPr>
              <a:pPr algn="ctr"/>
              <a:t>227</a:t>
            </a:fld>
            <a:endParaRPr lang="es-PA" sz="2000" b="1">
              <a:latin typeface="Amasis MT Pro" panose="02040504050005020304" pitchFamily="18" charset="0"/>
            </a:endParaRPr>
          </a:p>
        </xdr:txBody>
      </xdr:sp>
    </xdr:grpSp>
    <xdr:clientData/>
  </xdr:twoCellAnchor>
  <xdr:twoCellAnchor editAs="oneCell">
    <xdr:from>
      <xdr:col>15</xdr:col>
      <xdr:colOff>542925</xdr:colOff>
      <xdr:row>3</xdr:row>
      <xdr:rowOff>171450</xdr:rowOff>
    </xdr:from>
    <xdr:to>
      <xdr:col>16</xdr:col>
      <xdr:colOff>552450</xdr:colOff>
      <xdr:row>7</xdr:row>
      <xdr:rowOff>180975</xdr:rowOff>
    </xdr:to>
    <xdr:pic>
      <xdr:nvPicPr>
        <xdr:cNvPr id="13" name="Gráfico 12" descr="Grúa con relleno sólido">
          <a:extLst>
            <a:ext uri="{FF2B5EF4-FFF2-40B4-BE49-F238E27FC236}">
              <a16:creationId xmlns:a16="http://schemas.microsoft.com/office/drawing/2014/main" id="{4DDAB9E6-8F04-7DD0-1144-071BE518C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972925" y="742950"/>
          <a:ext cx="7715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9</xdr:row>
      <xdr:rowOff>123825</xdr:rowOff>
    </xdr:from>
    <xdr:to>
      <xdr:col>17</xdr:col>
      <xdr:colOff>0</xdr:colOff>
      <xdr:row>44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RREGIMIENTO 2">
              <a:extLst>
                <a:ext uri="{FF2B5EF4-FFF2-40B4-BE49-F238E27FC236}">
                  <a16:creationId xmlns:a16="http://schemas.microsoft.com/office/drawing/2014/main" id="{DAE62C7C-ED2B-4621-91AE-A51581A91E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10900" y="1838325"/>
              <a:ext cx="192405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104775</xdr:colOff>
      <xdr:row>8</xdr:row>
      <xdr:rowOff>57149</xdr:rowOff>
    </xdr:from>
    <xdr:to>
      <xdr:col>14</xdr:col>
      <xdr:colOff>276225</xdr:colOff>
      <xdr:row>45</xdr:row>
      <xdr:rowOff>57151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45D13BBF-E857-33AE-83C3-A004FC882DBD}"/>
            </a:ext>
          </a:extLst>
        </xdr:cNvPr>
        <xdr:cNvGrpSpPr/>
      </xdr:nvGrpSpPr>
      <xdr:grpSpPr>
        <a:xfrm>
          <a:off x="104775" y="1581149"/>
          <a:ext cx="10839450" cy="7048502"/>
          <a:chOff x="104775" y="1581149"/>
          <a:chExt cx="10839450" cy="7048502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DD6D38B6-B098-4FF8-A510-AE803A1A6C3B}"/>
              </a:ext>
            </a:extLst>
          </xdr:cNvPr>
          <xdr:cNvGrpSpPr/>
        </xdr:nvGrpSpPr>
        <xdr:grpSpPr>
          <a:xfrm>
            <a:off x="7781925" y="1790700"/>
            <a:ext cx="1323975" cy="742950"/>
            <a:chOff x="7753350" y="1828800"/>
            <a:chExt cx="1323975" cy="742950"/>
          </a:xfr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9" name="Diagrama de flujo: proceso alternativo 8">
              <a:extLst>
                <a:ext uri="{FF2B5EF4-FFF2-40B4-BE49-F238E27FC236}">
                  <a16:creationId xmlns:a16="http://schemas.microsoft.com/office/drawing/2014/main" id="{53481E12-DB8D-EFA0-8436-D50C68F01D16}"/>
                </a:ext>
              </a:extLst>
            </xdr:cNvPr>
            <xdr:cNvSpPr/>
          </xdr:nvSpPr>
          <xdr:spPr>
            <a:xfrm>
              <a:off x="7753350" y="1828800"/>
              <a:ext cx="1323975" cy="742950"/>
            </a:xfrm>
            <a:prstGeom prst="flowChartAlternateProcess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O93">
          <xdr:nvSpPr>
            <xdr:cNvPr id="10" name="CuadroTexto 9">
              <a:extLst>
                <a:ext uri="{FF2B5EF4-FFF2-40B4-BE49-F238E27FC236}">
                  <a16:creationId xmlns:a16="http://schemas.microsoft.com/office/drawing/2014/main" id="{89E1C56C-754E-57BF-604B-F47089A9C400}"/>
                </a:ext>
              </a:extLst>
            </xdr:cNvPr>
            <xdr:cNvSpPr txBox="1"/>
          </xdr:nvSpPr>
          <xdr:spPr>
            <a:xfrm>
              <a:off x="8001000" y="1943100"/>
              <a:ext cx="809625" cy="495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8AA1107-9396-4CBA-8856-525CB98DB6AA}" type="TxLink">
                <a:rPr lang="en-US" sz="1800" b="1" i="0" u="none" strike="noStrike">
                  <a:solidFill>
                    <a:srgbClr val="000000"/>
                  </a:solidFill>
                  <a:latin typeface="Amasis MT Pro" panose="02040504050005020304" pitchFamily="18" charset="0"/>
                  <a:cs typeface="Calibri"/>
                </a:rPr>
                <a:pPr algn="ctr"/>
                <a:t>1746</a:t>
              </a:fld>
              <a:endParaRPr lang="es-PA" sz="3600" b="1">
                <a:latin typeface="Amasis MT Pro" panose="02040504050005020304" pitchFamily="18" charset="0"/>
              </a:endParaRPr>
            </a:p>
          </xdr:txBody>
        </xdr:sp>
      </xdr:grp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id="{99A37400-7E81-456B-8606-6DAC5DC99BC0}"/>
              </a:ext>
            </a:extLst>
          </xdr:cNvPr>
          <xdr:cNvGraphicFramePr>
            <a:graphicFrameLocks/>
          </xdr:cNvGraphicFramePr>
        </xdr:nvGraphicFramePr>
        <xdr:xfrm>
          <a:off x="161925" y="2447925"/>
          <a:ext cx="10782300" cy="618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7" name="FECHA 2">
                <a:extLst>
                  <a:ext uri="{FF2B5EF4-FFF2-40B4-BE49-F238E27FC236}">
                    <a16:creationId xmlns:a16="http://schemas.microsoft.com/office/drawing/2014/main" id="{BC4B1185-8310-48C4-9278-D405BCF87C43}"/>
                  </a:ext>
                </a:extLst>
              </xdr:cNvPr>
              <xdr:cNvGraphicFramePr/>
            </xdr:nvGraphicFramePr>
            <xdr:xfrm>
              <a:off x="104775" y="1581149"/>
              <a:ext cx="4114800" cy="1400175"/>
            </xdr:xfrm>
            <a:graphic>
              <a:graphicData uri="http://schemas.microsoft.com/office/drawing/2012/timeslicer">
                <tsle:timeslicer name="FECHA 2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4775" y="1581149"/>
                <a:ext cx="4114800" cy="140017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Línea de tiempo: Funciona en Excel 2013 o superior. No mover ni cambiar el tamaño.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8</xdr:row>
      <xdr:rowOff>71437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AA4E7C2F-CA6D-BBD9-4ED4-2AB907A9EF4A}"/>
            </a:ext>
          </a:extLst>
        </xdr:cNvPr>
        <xdr:cNvGrpSpPr/>
      </xdr:nvGrpSpPr>
      <xdr:grpSpPr>
        <a:xfrm>
          <a:off x="0" y="0"/>
          <a:ext cx="12934950" cy="1595437"/>
          <a:chOff x="0" y="0"/>
          <a:chExt cx="12934950" cy="1595437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72E9A240-3685-4391-9606-2EB850B7FA33}"/>
              </a:ext>
            </a:extLst>
          </xdr:cNvPr>
          <xdr:cNvSpPr/>
        </xdr:nvSpPr>
        <xdr:spPr>
          <a:xfrm>
            <a:off x="0" y="0"/>
            <a:ext cx="12934950" cy="1595437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65E13D9-6571-4A98-91B0-8D19B2056DE8}"/>
              </a:ext>
            </a:extLst>
          </xdr:cNvPr>
          <xdr:cNvSpPr txBox="1"/>
        </xdr:nvSpPr>
        <xdr:spPr>
          <a:xfrm>
            <a:off x="6281513" y="95477"/>
            <a:ext cx="6653437" cy="1071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s-PA" sz="2000" b="1">
                <a:solidFill>
                  <a:sysClr val="windowText" lastClr="000000"/>
                </a:solidFill>
                <a:latin typeface="Amasis MT Pro" panose="02040504050005020304" pitchFamily="18" charset="0"/>
              </a:rPr>
              <a:t>DIRECCIÓN</a:t>
            </a:r>
            <a:r>
              <a:rPr lang="es-PA" sz="2000" b="1" baseline="0">
                <a:solidFill>
                  <a:sysClr val="windowText" lastClr="000000"/>
                </a:solidFill>
                <a:latin typeface="Amasis MT Pro" panose="02040504050005020304" pitchFamily="18" charset="0"/>
              </a:rPr>
              <a:t> DE OBRAS Y CONSTRUCCIONES</a:t>
            </a:r>
          </a:p>
          <a:p>
            <a:pPr algn="r"/>
            <a:r>
              <a:rPr lang="es-PA" sz="2000" b="0" i="1" baseline="0">
                <a:solidFill>
                  <a:sysClr val="windowText" lastClr="000000"/>
                </a:solidFill>
                <a:latin typeface="Amasis MT Pro" panose="02040504050005020304" pitchFamily="18" charset="0"/>
              </a:rPr>
              <a:t>PERMISOS DE OCUPACIÓN 2023</a:t>
            </a:r>
            <a:endParaRPr lang="es-PA" sz="2000" b="0" i="1">
              <a:solidFill>
                <a:sysClr val="windowText" lastClr="000000"/>
              </a:solidFill>
              <a:latin typeface="Amasis MT Pro" panose="02040504050005020304" pitchFamily="18" charset="0"/>
            </a:endParaRPr>
          </a:p>
        </xdr:txBody>
      </xdr:sp>
      <xdr:pic>
        <xdr:nvPicPr>
          <xdr:cNvPr id="13" name="Imagen 12" descr="Empresario con maleta entrando por una puerta giratoria - Iconos gratis de  personas">
            <a:extLst>
              <a:ext uri="{FF2B5EF4-FFF2-40B4-BE49-F238E27FC236}">
                <a16:creationId xmlns:a16="http://schemas.microsoft.com/office/drawing/2014/main" id="{6A0EA2F5-E5A4-42FE-9DCE-F58DBF88C1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77700" y="828675"/>
            <a:ext cx="683917" cy="676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Alcaldía de Panamá Logo PNG Vector (AI) Free Download">
            <a:extLst>
              <a:ext uri="{FF2B5EF4-FFF2-40B4-BE49-F238E27FC236}">
                <a16:creationId xmlns:a16="http://schemas.microsoft.com/office/drawing/2014/main" id="{87CC7CAA-E1AA-4FA2-B830-14E1A94E25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43100" y="152399"/>
            <a:ext cx="1301759" cy="1228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9</xdr:row>
      <xdr:rowOff>133350</xdr:rowOff>
    </xdr:from>
    <xdr:to>
      <xdr:col>17</xdr:col>
      <xdr:colOff>0</xdr:colOff>
      <xdr:row>44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RREGIMIENTO 3">
              <a:extLst>
                <a:ext uri="{FF2B5EF4-FFF2-40B4-BE49-F238E27FC236}">
                  <a16:creationId xmlns:a16="http://schemas.microsoft.com/office/drawing/2014/main" id="{4D2B44CE-F7CA-49EA-96CB-C5A3AA3ECC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10900" y="1847850"/>
              <a:ext cx="192405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8</xdr:row>
      <xdr:rowOff>71437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9636DC3-4A0C-44F2-9DDB-BFE13393A5DE}"/>
            </a:ext>
          </a:extLst>
        </xdr:cNvPr>
        <xdr:cNvSpPr/>
      </xdr:nvSpPr>
      <xdr:spPr>
        <a:xfrm>
          <a:off x="0" y="0"/>
          <a:ext cx="12934950" cy="159543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8</xdr:col>
      <xdr:colOff>185513</xdr:colOff>
      <xdr:row>0</xdr:row>
      <xdr:rowOff>95477</xdr:rowOff>
    </xdr:from>
    <xdr:to>
      <xdr:col>17</xdr:col>
      <xdr:colOff>104775</xdr:colOff>
      <xdr:row>6</xdr:row>
      <xdr:rowOff>24039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6BAF35D-A7C3-4E79-9AF7-D4B028F35847}"/>
            </a:ext>
          </a:extLst>
        </xdr:cNvPr>
        <xdr:cNvSpPr txBox="1"/>
      </xdr:nvSpPr>
      <xdr:spPr>
        <a:xfrm>
          <a:off x="6281513" y="95477"/>
          <a:ext cx="665343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PA" sz="2000" b="1">
              <a:solidFill>
                <a:sysClr val="windowText" lastClr="000000"/>
              </a:solidFill>
              <a:latin typeface="Amasis MT Pro" panose="02040504050005020304" pitchFamily="18" charset="0"/>
            </a:rPr>
            <a:t>DIRECCIÓN</a:t>
          </a:r>
          <a:r>
            <a:rPr lang="es-PA" sz="2000" b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 DE OBRAS Y CONSTRUCCIONES</a:t>
          </a:r>
        </a:p>
        <a:p>
          <a:pPr algn="r"/>
          <a:r>
            <a:rPr lang="es-PA" sz="2000" b="0" i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ANTEPROYECTOS 2023</a:t>
          </a:r>
          <a:endParaRPr lang="es-PA" sz="2000" b="0" i="1">
            <a:solidFill>
              <a:sysClr val="windowText" lastClr="000000"/>
            </a:solidFill>
            <a:latin typeface="Amasis MT Pro" panose="02040504050005020304" pitchFamily="18" charset="0"/>
          </a:endParaRPr>
        </a:p>
      </xdr:txBody>
    </xdr:sp>
    <xdr:clientData/>
  </xdr:twoCellAnchor>
  <xdr:twoCellAnchor editAs="oneCell">
    <xdr:from>
      <xdr:col>2</xdr:col>
      <xdr:colOff>419100</xdr:colOff>
      <xdr:row>0</xdr:row>
      <xdr:rowOff>152399</xdr:rowOff>
    </xdr:from>
    <xdr:to>
      <xdr:col>4</xdr:col>
      <xdr:colOff>196859</xdr:colOff>
      <xdr:row>7</xdr:row>
      <xdr:rowOff>47624</xdr:rowOff>
    </xdr:to>
    <xdr:pic>
      <xdr:nvPicPr>
        <xdr:cNvPr id="5" name="Imagen 4" descr="Alcaldía de Panamá Logo PNG Vector (AI) Free Download">
          <a:extLst>
            <a:ext uri="{FF2B5EF4-FFF2-40B4-BE49-F238E27FC236}">
              <a16:creationId xmlns:a16="http://schemas.microsoft.com/office/drawing/2014/main" id="{354FA99A-7D96-48AF-9B90-F11A3E97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2399"/>
          <a:ext cx="1301759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8</xdr:row>
      <xdr:rowOff>57149</xdr:rowOff>
    </xdr:from>
    <xdr:to>
      <xdr:col>11</xdr:col>
      <xdr:colOff>723900</xdr:colOff>
      <xdr:row>15</xdr:row>
      <xdr:rowOff>123824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D180614-341E-4B6F-B385-4DF688889AB7}"/>
            </a:ext>
          </a:extLst>
        </xdr:cNvPr>
        <xdr:cNvGrpSpPr/>
      </xdr:nvGrpSpPr>
      <xdr:grpSpPr>
        <a:xfrm>
          <a:off x="104775" y="1581149"/>
          <a:ext cx="9001125" cy="1400175"/>
          <a:chOff x="104775" y="1581149"/>
          <a:chExt cx="9001125" cy="140017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2526E945-3706-218B-9ECF-FDA638B7EC35}"/>
              </a:ext>
            </a:extLst>
          </xdr:cNvPr>
          <xdr:cNvGrpSpPr/>
        </xdr:nvGrpSpPr>
        <xdr:grpSpPr>
          <a:xfrm>
            <a:off x="7781925" y="1790700"/>
            <a:ext cx="1323975" cy="742950"/>
            <a:chOff x="7753350" y="1828800"/>
            <a:chExt cx="1323975" cy="742950"/>
          </a:xfr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10" name="Diagrama de flujo: proceso alternativo 9">
              <a:extLst>
                <a:ext uri="{FF2B5EF4-FFF2-40B4-BE49-F238E27FC236}">
                  <a16:creationId xmlns:a16="http://schemas.microsoft.com/office/drawing/2014/main" id="{3B3E2681-7E69-360F-0E0B-EB9BF3CC0EDE}"/>
                </a:ext>
              </a:extLst>
            </xdr:cNvPr>
            <xdr:cNvSpPr/>
          </xdr:nvSpPr>
          <xdr:spPr>
            <a:xfrm>
              <a:off x="7753350" y="1828800"/>
              <a:ext cx="1323975" cy="742950"/>
            </a:xfrm>
            <a:prstGeom prst="flowChartAlternateProcess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S93">
          <xdr:nvSpPr>
            <xdr:cNvPr id="11" name="CuadroTexto 10">
              <a:extLst>
                <a:ext uri="{FF2B5EF4-FFF2-40B4-BE49-F238E27FC236}">
                  <a16:creationId xmlns:a16="http://schemas.microsoft.com/office/drawing/2014/main" id="{EA36CECE-8B41-BF0D-2E38-2897FDC2A0FF}"/>
                </a:ext>
              </a:extLst>
            </xdr:cNvPr>
            <xdr:cNvSpPr txBox="1"/>
          </xdr:nvSpPr>
          <xdr:spPr>
            <a:xfrm>
              <a:off x="8001000" y="1943100"/>
              <a:ext cx="809625" cy="495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79C152A-8451-4294-B0EF-DDF4DF0FB822}" type="TxLink">
                <a:rPr lang="en-US" sz="20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118</a:t>
              </a:fld>
              <a:endParaRPr lang="es-PA" sz="6000" b="1">
                <a:latin typeface="Amasis MT Pro" panose="02040504050005020304" pitchFamily="18" charset="0"/>
              </a:endParaRPr>
            </a:p>
          </xdr:txBody>
        </xdr:sp>
      </xdr:grpSp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9" name="FECHA 3">
                <a:extLst>
                  <a:ext uri="{FF2B5EF4-FFF2-40B4-BE49-F238E27FC236}">
                    <a16:creationId xmlns:a16="http://schemas.microsoft.com/office/drawing/2014/main" id="{B1FFC59A-FD17-E830-F3A8-E9B14DA31574}"/>
                  </a:ext>
                </a:extLst>
              </xdr:cNvPr>
              <xdr:cNvGraphicFramePr/>
            </xdr:nvGraphicFramePr>
            <xdr:xfrm>
              <a:off x="104775" y="1581149"/>
              <a:ext cx="4371976" cy="1400175"/>
            </xdr:xfrm>
            <a:graphic>
              <a:graphicData uri="http://schemas.microsoft.com/office/drawing/2012/timeslicer">
                <tsle:timeslicer name="FECHA 3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4775" y="1581149"/>
                <a:ext cx="4371976" cy="140017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Línea de tiempo: Funciona en Excel 2013 o superior. No mover ni cambiar el tamaño.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657224</xdr:colOff>
      <xdr:row>16</xdr:row>
      <xdr:rowOff>47624</xdr:rowOff>
    </xdr:from>
    <xdr:to>
      <xdr:col>13</xdr:col>
      <xdr:colOff>609599</xdr:colOff>
      <xdr:row>44</xdr:row>
      <xdr:rowOff>133350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6B42AF4-AD63-4407-8017-7305CE301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747664</xdr:colOff>
      <xdr:row>4</xdr:row>
      <xdr:rowOff>95250</xdr:rowOff>
    </xdr:from>
    <xdr:to>
      <xdr:col>17</xdr:col>
      <xdr:colOff>0</xdr:colOff>
      <xdr:row>8</xdr:row>
      <xdr:rowOff>9525</xdr:rowOff>
    </xdr:to>
    <xdr:pic>
      <xdr:nvPicPr>
        <xdr:cNvPr id="13" name="Imagen 12" descr="Proyecto - Iconos gratis de tecnología">
          <a:extLst>
            <a:ext uri="{FF2B5EF4-FFF2-40B4-BE49-F238E27FC236}">
              <a16:creationId xmlns:a16="http://schemas.microsoft.com/office/drawing/2014/main" id="{987B3210-9F78-4B8D-AC79-97171BC6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7664" y="857250"/>
          <a:ext cx="757286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9</xdr:row>
      <xdr:rowOff>133350</xdr:rowOff>
    </xdr:from>
    <xdr:to>
      <xdr:col>17</xdr:col>
      <xdr:colOff>0</xdr:colOff>
      <xdr:row>44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RREGIMIENTO 4">
              <a:extLst>
                <a:ext uri="{FF2B5EF4-FFF2-40B4-BE49-F238E27FC236}">
                  <a16:creationId xmlns:a16="http://schemas.microsoft.com/office/drawing/2014/main" id="{ED38230F-FFEA-403A-9CE5-778C4EA18B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10900" y="1847850"/>
              <a:ext cx="192405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8</xdr:row>
      <xdr:rowOff>71437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B99DD67-2434-480C-A9F6-83CF08AF7E0D}"/>
            </a:ext>
          </a:extLst>
        </xdr:cNvPr>
        <xdr:cNvSpPr/>
      </xdr:nvSpPr>
      <xdr:spPr>
        <a:xfrm>
          <a:off x="0" y="0"/>
          <a:ext cx="12934950" cy="159543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8</xdr:col>
      <xdr:colOff>185513</xdr:colOff>
      <xdr:row>0</xdr:row>
      <xdr:rowOff>95477</xdr:rowOff>
    </xdr:from>
    <xdr:to>
      <xdr:col>17</xdr:col>
      <xdr:colOff>104775</xdr:colOff>
      <xdr:row>6</xdr:row>
      <xdr:rowOff>24039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FA17A22-C87A-4FD7-B802-66F154B05A24}"/>
            </a:ext>
          </a:extLst>
        </xdr:cNvPr>
        <xdr:cNvSpPr txBox="1"/>
      </xdr:nvSpPr>
      <xdr:spPr>
        <a:xfrm>
          <a:off x="6281513" y="95477"/>
          <a:ext cx="665343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PA" sz="2000" b="1">
              <a:solidFill>
                <a:sysClr val="windowText" lastClr="000000"/>
              </a:solidFill>
              <a:latin typeface="Amasis MT Pro" panose="02040504050005020304" pitchFamily="18" charset="0"/>
            </a:rPr>
            <a:t>DIRECCIÓN</a:t>
          </a:r>
          <a:r>
            <a:rPr lang="es-PA" sz="2000" b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 DE OBRAS Y CONSTRUCCIONES</a:t>
          </a:r>
        </a:p>
        <a:p>
          <a:pPr algn="r"/>
          <a:r>
            <a:rPr lang="es-PA" sz="2000" b="0" i="1" baseline="0">
              <a:solidFill>
                <a:sysClr val="windowText" lastClr="000000"/>
              </a:solidFill>
              <a:latin typeface="Amasis MT Pro" panose="02040504050005020304" pitchFamily="18" charset="0"/>
            </a:rPr>
            <a:t>PLANOS MISCELÁNEOS 2023</a:t>
          </a:r>
          <a:endParaRPr lang="es-PA" sz="2000" b="0" i="1">
            <a:solidFill>
              <a:sysClr val="windowText" lastClr="000000"/>
            </a:solidFill>
            <a:latin typeface="Amasis MT Pro" panose="02040504050005020304" pitchFamily="18" charset="0"/>
          </a:endParaRPr>
        </a:p>
      </xdr:txBody>
    </xdr:sp>
    <xdr:clientData/>
  </xdr:twoCellAnchor>
  <xdr:twoCellAnchor editAs="oneCell">
    <xdr:from>
      <xdr:col>2</xdr:col>
      <xdr:colOff>419100</xdr:colOff>
      <xdr:row>0</xdr:row>
      <xdr:rowOff>152399</xdr:rowOff>
    </xdr:from>
    <xdr:to>
      <xdr:col>4</xdr:col>
      <xdr:colOff>196859</xdr:colOff>
      <xdr:row>7</xdr:row>
      <xdr:rowOff>47624</xdr:rowOff>
    </xdr:to>
    <xdr:pic>
      <xdr:nvPicPr>
        <xdr:cNvPr id="5" name="Imagen 4" descr="Alcaldía de Panamá Logo PNG Vector (AI) Free Download">
          <a:extLst>
            <a:ext uri="{FF2B5EF4-FFF2-40B4-BE49-F238E27FC236}">
              <a16:creationId xmlns:a16="http://schemas.microsoft.com/office/drawing/2014/main" id="{89D6A9AC-A9F2-4728-AC08-D830C06A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2399"/>
          <a:ext cx="1301759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8</xdr:row>
      <xdr:rowOff>57149</xdr:rowOff>
    </xdr:from>
    <xdr:to>
      <xdr:col>11</xdr:col>
      <xdr:colOff>752475</xdr:colOff>
      <xdr:row>15</xdr:row>
      <xdr:rowOff>123824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9F8F9BF-F860-4DE2-A241-B6E35889CDEC}"/>
            </a:ext>
          </a:extLst>
        </xdr:cNvPr>
        <xdr:cNvGrpSpPr/>
      </xdr:nvGrpSpPr>
      <xdr:grpSpPr>
        <a:xfrm>
          <a:off x="133350" y="1581149"/>
          <a:ext cx="9001125" cy="1400175"/>
          <a:chOff x="104775" y="1581149"/>
          <a:chExt cx="9001125" cy="140017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5DEC321-87BC-C1F3-C78A-9D128E32215A}"/>
              </a:ext>
            </a:extLst>
          </xdr:cNvPr>
          <xdr:cNvGrpSpPr/>
        </xdr:nvGrpSpPr>
        <xdr:grpSpPr>
          <a:xfrm>
            <a:off x="7781925" y="1790700"/>
            <a:ext cx="1323975" cy="742950"/>
            <a:chOff x="7753350" y="1828800"/>
            <a:chExt cx="1323975" cy="742950"/>
          </a:xfr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9" name="Diagrama de flujo: proceso alternativo 8">
              <a:extLst>
                <a:ext uri="{FF2B5EF4-FFF2-40B4-BE49-F238E27FC236}">
                  <a16:creationId xmlns:a16="http://schemas.microsoft.com/office/drawing/2014/main" id="{D53C5B5C-F02F-E645-9B98-7906C6C0495F}"/>
                </a:ext>
              </a:extLst>
            </xdr:cNvPr>
            <xdr:cNvSpPr/>
          </xdr:nvSpPr>
          <xdr:spPr>
            <a:xfrm>
              <a:off x="7753350" y="1828800"/>
              <a:ext cx="1323975" cy="742950"/>
            </a:xfrm>
            <a:prstGeom prst="flowChartAlternateProcess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W93">
          <xdr:nvSpPr>
            <xdr:cNvPr id="10" name="CuadroTexto 9">
              <a:extLst>
                <a:ext uri="{FF2B5EF4-FFF2-40B4-BE49-F238E27FC236}">
                  <a16:creationId xmlns:a16="http://schemas.microsoft.com/office/drawing/2014/main" id="{535D9693-4866-5B7B-F1D5-A6C9B7B07F91}"/>
                </a:ext>
              </a:extLst>
            </xdr:cNvPr>
            <xdr:cNvSpPr txBox="1"/>
          </xdr:nvSpPr>
          <xdr:spPr>
            <a:xfrm>
              <a:off x="8001000" y="1943100"/>
              <a:ext cx="809625" cy="495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5F5ADCE-F74A-4C28-A6A3-F28683EEAB04}" type="TxLink">
                <a:rPr lang="en-US" sz="2000" b="1" i="0" u="none" strike="noStrike">
                  <a:solidFill>
                    <a:srgbClr val="000000"/>
                  </a:solidFill>
                  <a:latin typeface="Amasis MT Pro" panose="02040504050005020304" pitchFamily="18" charset="0"/>
                  <a:cs typeface="Calibri"/>
                </a:rPr>
                <a:pPr algn="ctr"/>
                <a:t>217</a:t>
              </a:fld>
              <a:endParaRPr lang="en-US" sz="2000" b="1" i="0" u="none" strike="noStrike">
                <a:solidFill>
                  <a:srgbClr val="000000"/>
                </a:solidFill>
                <a:latin typeface="Amasis MT Pro" panose="02040504050005020304" pitchFamily="18" charset="0"/>
                <a:cs typeface="Calibri"/>
              </a:endParaRPr>
            </a:p>
          </xdr:txBody>
        </xdr:sp>
      </xdr:grpSp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8" name="FECHA 4">
                <a:extLst>
                  <a:ext uri="{FF2B5EF4-FFF2-40B4-BE49-F238E27FC236}">
                    <a16:creationId xmlns:a16="http://schemas.microsoft.com/office/drawing/2014/main" id="{9E87F4B1-A86A-C198-5F1B-93AC0F1551E1}"/>
                  </a:ext>
                </a:extLst>
              </xdr:cNvPr>
              <xdr:cNvGraphicFramePr/>
            </xdr:nvGraphicFramePr>
            <xdr:xfrm>
              <a:off x="104775" y="1581149"/>
              <a:ext cx="4371976" cy="1400175"/>
            </xdr:xfrm>
            <a:graphic>
              <a:graphicData uri="http://schemas.microsoft.com/office/drawing/2012/timeslicer">
                <tsle:timeslicer name="FECHA 4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33350" y="1581149"/>
                <a:ext cx="4371976" cy="140017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Línea de tiempo: Funciona en Excel 2013 o superior. No mover ni cambiar el tamaño.</a:t>
                </a:r>
              </a:p>
            </xdr:txBody>
          </xdr:sp>
        </mc:Fallback>
      </mc:AlternateContent>
    </xdr:grpSp>
    <xdr:clientData/>
  </xdr:twoCellAnchor>
  <xdr:twoCellAnchor>
    <xdr:from>
      <xdr:col>1</xdr:col>
      <xdr:colOff>247649</xdr:colOff>
      <xdr:row>14</xdr:row>
      <xdr:rowOff>161924</xdr:rowOff>
    </xdr:from>
    <xdr:to>
      <xdr:col>13</xdr:col>
      <xdr:colOff>695324</xdr:colOff>
      <xdr:row>42</xdr:row>
      <xdr:rowOff>152399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3412AE2-9CD3-4F88-B9B9-328134088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676275</xdr:colOff>
      <xdr:row>3</xdr:row>
      <xdr:rowOff>180975</xdr:rowOff>
    </xdr:from>
    <xdr:to>
      <xdr:col>16</xdr:col>
      <xdr:colOff>704850</xdr:colOff>
      <xdr:row>8</xdr:row>
      <xdr:rowOff>19050</xdr:rowOff>
    </xdr:to>
    <xdr:pic>
      <xdr:nvPicPr>
        <xdr:cNvPr id="13" name="Gráfico 12" descr="Plano con relleno sólido">
          <a:extLst>
            <a:ext uri="{FF2B5EF4-FFF2-40B4-BE49-F238E27FC236}">
              <a16:creationId xmlns:a16="http://schemas.microsoft.com/office/drawing/2014/main" id="{8B30CD40-DC4E-47A2-912B-D48DF7220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106275" y="752475"/>
          <a:ext cx="790575" cy="790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lando Ayarza" refreshedDate="45028.409643749997" createdVersion="8" refreshedVersion="8" minRefreshableVersion="3" recordCount="745" xr:uid="{A1D88010-394C-41D0-93AE-EB5CFA3D0C1B}">
  <cacheSource type="worksheet">
    <worksheetSource name="Tabla1"/>
  </cacheSource>
  <cacheFields count="7">
    <cacheField name="CORREGIMIENTO" numFmtId="0">
      <sharedItems count="26">
        <s v="24 DE DICIEMBRE"/>
        <s v="ANCÓN"/>
        <s v="BELLA VISTA"/>
        <s v="BETANIA"/>
        <s v="CURUNDU"/>
        <s v="DON BOSCO"/>
        <s v="ERNESTO CÓRDOBA CAMPOS"/>
        <s v="JUAN DÍAZ"/>
        <s v="LAS GARZAS"/>
        <s v="LAS CUMBRES"/>
        <s v="LAS MAÑANITAS"/>
        <s v="PACORA"/>
        <s v="PARQUE LEFEVRE"/>
        <s v="PEDREGAL"/>
        <s v="RÍO ABAJO"/>
        <s v="SAN FELIPE"/>
        <s v="SAN FRANCISCO"/>
        <s v="TOCUMEN"/>
        <s v="ALCALDE DÍAZ"/>
        <s v="CALIDONIA"/>
        <s v="CHILIBRE"/>
        <s v="PUEBLO NUEVO"/>
        <s v="CAIMITILLO"/>
        <s v="SANTA ANA"/>
        <s v="EL CHORRILLO"/>
        <s v="RIO ABAJO" u="1"/>
      </sharedItems>
    </cacheField>
    <cacheField name="CANTIDAD" numFmtId="0">
      <sharedItems containsSemiMixedTypes="0" containsString="0" containsNumber="1" containsInteger="1" minValue="1" maxValue="144"/>
    </cacheField>
    <cacheField name="TASA" numFmtId="0">
      <sharedItems containsBlank="1" containsMixedTypes="1" containsNumber="1" minValue="25" maxValue="374958.15"/>
    </cacheField>
    <cacheField name="FECHA" numFmtId="164">
      <sharedItems containsSemiMixedTypes="0" containsNonDate="0" containsDate="1" containsString="0" minDate="2023-01-01T00:00:00" maxDate="2023-04-01T00:00:00" count="62">
        <d v="2023-01-01T00:00:00"/>
        <d v="2023-01-03T00:00:00"/>
        <d v="2023-01-04T00:00:00"/>
        <d v="2023-01-05T00:00:00"/>
        <d v="2023-01-06T00:00:00"/>
        <d v="2023-01-10T00:00:00"/>
        <d v="2023-01-11T00:00:00"/>
        <d v="2023-01-12T00:00:00"/>
        <d v="2023-01-13T00:00:00"/>
        <d v="2023-01-17T00:00:00"/>
        <d v="2023-01-16T00:00:00"/>
        <d v="2023-01-18T00:00:00"/>
        <d v="2023-01-19T00:00:00"/>
        <d v="2023-01-20T00:00:00"/>
        <d v="2023-01-24T00:00:00"/>
        <d v="2023-01-23T00:00:00"/>
        <d v="2023-01-25T00:00:00"/>
        <d v="2023-01-26T00:00:00"/>
        <d v="2023-01-27T00:00:00"/>
        <d v="2023-01-30T00:00:00"/>
        <d v="2023-01-31T00:00:00"/>
        <d v="2023-01-14T00:00:00"/>
        <d v="2023-02-01T00:00:00"/>
        <d v="2023-02-02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3T00:00:00"/>
        <d v="2023-02-28T00:00:00"/>
        <d v="2023-02-03T00:00:00"/>
        <d v="2023-02-24T00:00:00"/>
        <d v="2023-02-27T00:00:00"/>
        <d v="2023-03-01T00:00:00"/>
        <d v="2023-03-03T00:00:00"/>
        <d v="2023-03-07T00:00:00"/>
        <d v="2023-03-06T00:00:00"/>
        <d v="2023-03-08T00:00:00"/>
        <d v="2023-03-09T00:00:00"/>
        <d v="2023-03-10T00:00:00"/>
        <d v="2023-03-15T00:00:00"/>
        <d v="2023-03-17T00:00:00"/>
        <d v="2023-03-21T00:00:00"/>
        <d v="2023-03-22T00:00:00"/>
        <d v="2023-03-23T00:00:00"/>
        <d v="2023-03-24T00:00:00"/>
        <d v="2023-03-27T00:00:00"/>
        <d v="2023-03-29T00:00:00"/>
        <d v="2023-03-30T00:00:00"/>
        <d v="2023-03-31T00:00:00"/>
        <d v="2023-03-02T00:00:00"/>
        <d v="2023-03-13T00:00:00"/>
        <d v="2023-03-14T00:00:00"/>
        <d v="2023-03-16T00:00:00"/>
        <d v="2023-03-20T00:00:00"/>
        <d v="2023-03-28T00:00:00"/>
      </sharedItems>
      <fieldGroup par="6" base="3">
        <rangePr groupBy="days" startDate="2023-01-01T00:00:00" endDate="2023-04-01T00:00:00"/>
        <groupItems count="368">
          <s v="&lt;01/01/2023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4/01/2023"/>
        </groupItems>
      </fieldGroup>
    </cacheField>
    <cacheField name="TIPO DE PERMISO" numFmtId="0">
      <sharedItems count="9">
        <s v="COMERCIAL"/>
        <s v="RESIDENCIAL"/>
        <s v="EDIFICIOS APTOS"/>
        <s v="EDIFCIOS APTOS Y COMERCIAL"/>
        <s v="INSTITUCIONAL"/>
        <s v="MOVIMIENTO DE TIERRA"/>
        <s v="EDIF APTOS"/>
        <s v="EDIF APTOS Y COMERCIAL" u="1"/>
        <s v="EDFIF APTOS" u="1"/>
      </sharedItems>
    </cacheField>
    <cacheField name="TIPO DE SOLICITUD" numFmtId="0">
      <sharedItems count="4">
        <s v="ANTEPROYECTO"/>
        <s v="PLANOS MISCELANEOS"/>
        <s v="PERMISO DE CONSTRUCCIÓN"/>
        <s v="PERMISO DE OCUPACIÓN"/>
      </sharedItems>
    </cacheField>
    <cacheField name="Meses" numFmtId="0" databaseField="0">
      <fieldGroup base="3">
        <rangePr groupBy="months" startDate="2023-01-01T00:00:00" endDate="2023-04-01T00:00:00"/>
        <groupItems count="14">
          <s v="&lt;01/01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4/01/2023"/>
        </groupItems>
      </fieldGroup>
    </cacheField>
  </cacheFields>
  <extLst>
    <ext xmlns:x14="http://schemas.microsoft.com/office/spreadsheetml/2009/9/main" uri="{725AE2AE-9491-48be-B2B4-4EB974FC3084}">
      <x14:pivotCacheDefinition pivotCacheId="154797155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5">
  <r>
    <x v="0"/>
    <n v="1"/>
    <m/>
    <x v="0"/>
    <x v="0"/>
    <x v="0"/>
  </r>
  <r>
    <x v="0"/>
    <n v="1"/>
    <m/>
    <x v="0"/>
    <x v="1"/>
    <x v="0"/>
  </r>
  <r>
    <x v="0"/>
    <n v="1"/>
    <m/>
    <x v="0"/>
    <x v="0"/>
    <x v="0"/>
  </r>
  <r>
    <x v="0"/>
    <n v="1"/>
    <m/>
    <x v="0"/>
    <x v="0"/>
    <x v="1"/>
  </r>
  <r>
    <x v="1"/>
    <n v="1"/>
    <m/>
    <x v="0"/>
    <x v="0"/>
    <x v="0"/>
  </r>
  <r>
    <x v="1"/>
    <n v="1"/>
    <m/>
    <x v="0"/>
    <x v="1"/>
    <x v="0"/>
  </r>
  <r>
    <x v="1"/>
    <n v="1"/>
    <m/>
    <x v="0"/>
    <x v="0"/>
    <x v="0"/>
  </r>
  <r>
    <x v="1"/>
    <n v="1"/>
    <m/>
    <x v="0"/>
    <x v="1"/>
    <x v="0"/>
  </r>
  <r>
    <x v="1"/>
    <n v="1"/>
    <m/>
    <x v="0"/>
    <x v="0"/>
    <x v="1"/>
  </r>
  <r>
    <x v="1"/>
    <n v="1"/>
    <m/>
    <x v="0"/>
    <x v="1"/>
    <x v="1"/>
  </r>
  <r>
    <x v="1"/>
    <n v="1"/>
    <m/>
    <x v="0"/>
    <x v="0"/>
    <x v="1"/>
  </r>
  <r>
    <x v="1"/>
    <n v="1"/>
    <m/>
    <x v="0"/>
    <x v="0"/>
    <x v="1"/>
  </r>
  <r>
    <x v="1"/>
    <n v="1"/>
    <m/>
    <x v="0"/>
    <x v="1"/>
    <x v="1"/>
  </r>
  <r>
    <x v="1"/>
    <n v="1"/>
    <m/>
    <x v="0"/>
    <x v="1"/>
    <x v="1"/>
  </r>
  <r>
    <x v="1"/>
    <n v="1"/>
    <m/>
    <x v="0"/>
    <x v="0"/>
    <x v="1"/>
  </r>
  <r>
    <x v="2"/>
    <n v="1"/>
    <m/>
    <x v="0"/>
    <x v="0"/>
    <x v="0"/>
  </r>
  <r>
    <x v="2"/>
    <n v="1"/>
    <m/>
    <x v="0"/>
    <x v="2"/>
    <x v="1"/>
  </r>
  <r>
    <x v="2"/>
    <n v="1"/>
    <m/>
    <x v="0"/>
    <x v="0"/>
    <x v="1"/>
  </r>
  <r>
    <x v="2"/>
    <n v="1"/>
    <m/>
    <x v="0"/>
    <x v="0"/>
    <x v="1"/>
  </r>
  <r>
    <x v="2"/>
    <n v="1"/>
    <m/>
    <x v="0"/>
    <x v="0"/>
    <x v="1"/>
  </r>
  <r>
    <x v="2"/>
    <n v="1"/>
    <m/>
    <x v="0"/>
    <x v="0"/>
    <x v="1"/>
  </r>
  <r>
    <x v="2"/>
    <n v="1"/>
    <m/>
    <x v="0"/>
    <x v="0"/>
    <x v="1"/>
  </r>
  <r>
    <x v="3"/>
    <n v="1"/>
    <m/>
    <x v="0"/>
    <x v="0"/>
    <x v="0"/>
  </r>
  <r>
    <x v="3"/>
    <n v="1"/>
    <m/>
    <x v="0"/>
    <x v="3"/>
    <x v="0"/>
  </r>
  <r>
    <x v="3"/>
    <n v="1"/>
    <m/>
    <x v="0"/>
    <x v="0"/>
    <x v="1"/>
  </r>
  <r>
    <x v="3"/>
    <n v="1"/>
    <m/>
    <x v="0"/>
    <x v="0"/>
    <x v="1"/>
  </r>
  <r>
    <x v="3"/>
    <n v="1"/>
    <m/>
    <x v="0"/>
    <x v="0"/>
    <x v="1"/>
  </r>
  <r>
    <x v="3"/>
    <n v="1"/>
    <m/>
    <x v="0"/>
    <x v="1"/>
    <x v="1"/>
  </r>
  <r>
    <x v="3"/>
    <n v="1"/>
    <m/>
    <x v="0"/>
    <x v="0"/>
    <x v="1"/>
  </r>
  <r>
    <x v="3"/>
    <n v="1"/>
    <m/>
    <x v="0"/>
    <x v="0"/>
    <x v="1"/>
  </r>
  <r>
    <x v="4"/>
    <n v="1"/>
    <m/>
    <x v="0"/>
    <x v="0"/>
    <x v="1"/>
  </r>
  <r>
    <x v="4"/>
    <n v="1"/>
    <m/>
    <x v="0"/>
    <x v="0"/>
    <x v="1"/>
  </r>
  <r>
    <x v="4"/>
    <n v="1"/>
    <m/>
    <x v="0"/>
    <x v="0"/>
    <x v="1"/>
  </r>
  <r>
    <x v="5"/>
    <n v="1"/>
    <m/>
    <x v="0"/>
    <x v="1"/>
    <x v="1"/>
  </r>
  <r>
    <x v="6"/>
    <n v="1"/>
    <m/>
    <x v="0"/>
    <x v="1"/>
    <x v="0"/>
  </r>
  <r>
    <x v="6"/>
    <n v="1"/>
    <m/>
    <x v="0"/>
    <x v="1"/>
    <x v="0"/>
  </r>
  <r>
    <x v="6"/>
    <n v="1"/>
    <m/>
    <x v="0"/>
    <x v="1"/>
    <x v="0"/>
  </r>
  <r>
    <x v="6"/>
    <n v="1"/>
    <m/>
    <x v="0"/>
    <x v="1"/>
    <x v="0"/>
  </r>
  <r>
    <x v="6"/>
    <n v="1"/>
    <m/>
    <x v="0"/>
    <x v="1"/>
    <x v="0"/>
  </r>
  <r>
    <x v="6"/>
    <n v="1"/>
    <m/>
    <x v="0"/>
    <x v="2"/>
    <x v="0"/>
  </r>
  <r>
    <x v="6"/>
    <n v="1"/>
    <m/>
    <x v="0"/>
    <x v="0"/>
    <x v="0"/>
  </r>
  <r>
    <x v="6"/>
    <n v="1"/>
    <m/>
    <x v="0"/>
    <x v="1"/>
    <x v="0"/>
  </r>
  <r>
    <x v="6"/>
    <n v="1"/>
    <m/>
    <x v="0"/>
    <x v="0"/>
    <x v="1"/>
  </r>
  <r>
    <x v="7"/>
    <n v="1"/>
    <m/>
    <x v="0"/>
    <x v="2"/>
    <x v="0"/>
  </r>
  <r>
    <x v="7"/>
    <n v="1"/>
    <m/>
    <x v="0"/>
    <x v="1"/>
    <x v="0"/>
  </r>
  <r>
    <x v="7"/>
    <n v="1"/>
    <m/>
    <x v="0"/>
    <x v="0"/>
    <x v="0"/>
  </r>
  <r>
    <x v="7"/>
    <n v="1"/>
    <m/>
    <x v="0"/>
    <x v="1"/>
    <x v="0"/>
  </r>
  <r>
    <x v="7"/>
    <n v="1"/>
    <m/>
    <x v="0"/>
    <x v="1"/>
    <x v="0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0"/>
    <x v="1"/>
  </r>
  <r>
    <x v="7"/>
    <n v="1"/>
    <m/>
    <x v="0"/>
    <x v="1"/>
    <x v="1"/>
  </r>
  <r>
    <x v="8"/>
    <n v="1"/>
    <m/>
    <x v="0"/>
    <x v="1"/>
    <x v="0"/>
  </r>
  <r>
    <x v="9"/>
    <n v="1"/>
    <m/>
    <x v="0"/>
    <x v="1"/>
    <x v="1"/>
  </r>
  <r>
    <x v="10"/>
    <n v="1"/>
    <m/>
    <x v="0"/>
    <x v="0"/>
    <x v="0"/>
  </r>
  <r>
    <x v="10"/>
    <n v="1"/>
    <m/>
    <x v="0"/>
    <x v="0"/>
    <x v="0"/>
  </r>
  <r>
    <x v="10"/>
    <n v="1"/>
    <m/>
    <x v="0"/>
    <x v="0"/>
    <x v="1"/>
  </r>
  <r>
    <x v="11"/>
    <n v="1"/>
    <m/>
    <x v="0"/>
    <x v="1"/>
    <x v="0"/>
  </r>
  <r>
    <x v="11"/>
    <n v="1"/>
    <m/>
    <x v="0"/>
    <x v="1"/>
    <x v="0"/>
  </r>
  <r>
    <x v="11"/>
    <n v="1"/>
    <m/>
    <x v="0"/>
    <x v="0"/>
    <x v="1"/>
  </r>
  <r>
    <x v="12"/>
    <n v="1"/>
    <m/>
    <x v="0"/>
    <x v="2"/>
    <x v="0"/>
  </r>
  <r>
    <x v="12"/>
    <n v="1"/>
    <m/>
    <x v="0"/>
    <x v="1"/>
    <x v="0"/>
  </r>
  <r>
    <x v="12"/>
    <n v="1"/>
    <m/>
    <x v="0"/>
    <x v="3"/>
    <x v="0"/>
  </r>
  <r>
    <x v="12"/>
    <n v="1"/>
    <m/>
    <x v="0"/>
    <x v="1"/>
    <x v="0"/>
  </r>
  <r>
    <x v="12"/>
    <n v="1"/>
    <m/>
    <x v="0"/>
    <x v="0"/>
    <x v="1"/>
  </r>
  <r>
    <x v="12"/>
    <n v="1"/>
    <m/>
    <x v="0"/>
    <x v="0"/>
    <x v="1"/>
  </r>
  <r>
    <x v="12"/>
    <n v="1"/>
    <m/>
    <x v="0"/>
    <x v="0"/>
    <x v="1"/>
  </r>
  <r>
    <x v="12"/>
    <n v="1"/>
    <m/>
    <x v="0"/>
    <x v="0"/>
    <x v="1"/>
  </r>
  <r>
    <x v="12"/>
    <n v="1"/>
    <m/>
    <x v="0"/>
    <x v="0"/>
    <x v="1"/>
  </r>
  <r>
    <x v="12"/>
    <n v="1"/>
    <m/>
    <x v="0"/>
    <x v="0"/>
    <x v="1"/>
  </r>
  <r>
    <x v="13"/>
    <n v="1"/>
    <m/>
    <x v="0"/>
    <x v="1"/>
    <x v="0"/>
  </r>
  <r>
    <x v="13"/>
    <n v="1"/>
    <m/>
    <x v="0"/>
    <x v="1"/>
    <x v="0"/>
  </r>
  <r>
    <x v="14"/>
    <n v="1"/>
    <m/>
    <x v="0"/>
    <x v="0"/>
    <x v="0"/>
  </r>
  <r>
    <x v="15"/>
    <n v="1"/>
    <m/>
    <x v="0"/>
    <x v="3"/>
    <x v="0"/>
  </r>
  <r>
    <x v="15"/>
    <n v="1"/>
    <m/>
    <x v="0"/>
    <x v="0"/>
    <x v="0"/>
  </r>
  <r>
    <x v="16"/>
    <n v="1"/>
    <m/>
    <x v="0"/>
    <x v="3"/>
    <x v="0"/>
  </r>
  <r>
    <x v="16"/>
    <n v="1"/>
    <m/>
    <x v="0"/>
    <x v="2"/>
    <x v="0"/>
  </r>
  <r>
    <x v="16"/>
    <n v="1"/>
    <m/>
    <x v="0"/>
    <x v="2"/>
    <x v="0"/>
  </r>
  <r>
    <x v="16"/>
    <n v="1"/>
    <m/>
    <x v="0"/>
    <x v="2"/>
    <x v="0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6"/>
    <n v="1"/>
    <m/>
    <x v="0"/>
    <x v="0"/>
    <x v="1"/>
  </r>
  <r>
    <x v="17"/>
    <n v="1"/>
    <m/>
    <x v="0"/>
    <x v="4"/>
    <x v="0"/>
  </r>
  <r>
    <x v="17"/>
    <n v="1"/>
    <m/>
    <x v="0"/>
    <x v="0"/>
    <x v="1"/>
  </r>
  <r>
    <x v="17"/>
    <n v="1"/>
    <m/>
    <x v="0"/>
    <x v="0"/>
    <x v="1"/>
  </r>
  <r>
    <x v="17"/>
    <n v="1"/>
    <m/>
    <x v="0"/>
    <x v="0"/>
    <x v="1"/>
  </r>
  <r>
    <x v="17"/>
    <n v="1"/>
    <m/>
    <x v="0"/>
    <x v="0"/>
    <x v="1"/>
  </r>
  <r>
    <x v="17"/>
    <n v="1"/>
    <m/>
    <x v="0"/>
    <x v="0"/>
    <x v="1"/>
  </r>
  <r>
    <x v="3"/>
    <n v="1"/>
    <n v="69.739999999999995"/>
    <x v="1"/>
    <x v="0"/>
    <x v="2"/>
  </r>
  <r>
    <x v="1"/>
    <n v="1"/>
    <n v="160"/>
    <x v="1"/>
    <x v="1"/>
    <x v="2"/>
  </r>
  <r>
    <x v="7"/>
    <n v="1"/>
    <n v="290"/>
    <x v="2"/>
    <x v="1"/>
    <x v="2"/>
  </r>
  <r>
    <x v="0"/>
    <n v="1"/>
    <n v="750"/>
    <x v="2"/>
    <x v="0"/>
    <x v="2"/>
  </r>
  <r>
    <x v="18"/>
    <n v="1"/>
    <n v="11347.6"/>
    <x v="2"/>
    <x v="1"/>
    <x v="2"/>
  </r>
  <r>
    <x v="11"/>
    <n v="1"/>
    <n v="5271.4"/>
    <x v="3"/>
    <x v="1"/>
    <x v="2"/>
  </r>
  <r>
    <x v="10"/>
    <n v="1"/>
    <n v="10562.5"/>
    <x v="3"/>
    <x v="0"/>
    <x v="2"/>
  </r>
  <r>
    <x v="16"/>
    <n v="1"/>
    <n v="847.75"/>
    <x v="3"/>
    <x v="0"/>
    <x v="2"/>
  </r>
  <r>
    <x v="1"/>
    <n v="1"/>
    <n v="687.38"/>
    <x v="3"/>
    <x v="0"/>
    <x v="2"/>
  </r>
  <r>
    <x v="7"/>
    <n v="1"/>
    <n v="5400.63"/>
    <x v="4"/>
    <x v="0"/>
    <x v="2"/>
  </r>
  <r>
    <x v="6"/>
    <n v="1"/>
    <n v="81250"/>
    <x v="4"/>
    <x v="1"/>
    <x v="2"/>
  </r>
  <r>
    <x v="2"/>
    <n v="1"/>
    <n v="8221.11"/>
    <x v="4"/>
    <x v="0"/>
    <x v="2"/>
  </r>
  <r>
    <x v="11"/>
    <n v="1"/>
    <n v="6843.1"/>
    <x v="5"/>
    <x v="1"/>
    <x v="2"/>
  </r>
  <r>
    <x v="7"/>
    <n v="1"/>
    <n v="454.05"/>
    <x v="4"/>
    <x v="0"/>
    <x v="2"/>
  </r>
  <r>
    <x v="14"/>
    <n v="1"/>
    <n v="447.12"/>
    <x v="6"/>
    <x v="1"/>
    <x v="2"/>
  </r>
  <r>
    <x v="0"/>
    <n v="1"/>
    <n v="4344.5"/>
    <x v="6"/>
    <x v="1"/>
    <x v="2"/>
  </r>
  <r>
    <x v="0"/>
    <n v="1"/>
    <n v="6895.94"/>
    <x v="6"/>
    <x v="1"/>
    <x v="2"/>
  </r>
  <r>
    <x v="16"/>
    <n v="1"/>
    <n v="2953.5"/>
    <x v="7"/>
    <x v="0"/>
    <x v="2"/>
  </r>
  <r>
    <x v="16"/>
    <n v="1"/>
    <n v="23925.89"/>
    <x v="8"/>
    <x v="2"/>
    <x v="2"/>
  </r>
  <r>
    <x v="18"/>
    <n v="1"/>
    <n v="5387.5"/>
    <x v="8"/>
    <x v="1"/>
    <x v="2"/>
  </r>
  <r>
    <x v="18"/>
    <n v="1"/>
    <n v="11560"/>
    <x v="8"/>
    <x v="1"/>
    <x v="2"/>
  </r>
  <r>
    <x v="18"/>
    <n v="1"/>
    <n v="7511.5"/>
    <x v="8"/>
    <x v="1"/>
    <x v="2"/>
  </r>
  <r>
    <x v="11"/>
    <n v="1"/>
    <n v="3000"/>
    <x v="8"/>
    <x v="1"/>
    <x v="2"/>
  </r>
  <r>
    <x v="18"/>
    <n v="1"/>
    <n v="11290.91"/>
    <x v="8"/>
    <x v="1"/>
    <x v="2"/>
  </r>
  <r>
    <x v="16"/>
    <n v="1"/>
    <n v="3430"/>
    <x v="8"/>
    <x v="0"/>
    <x v="2"/>
  </r>
  <r>
    <x v="9"/>
    <n v="1"/>
    <n v="200"/>
    <x v="9"/>
    <x v="4"/>
    <x v="2"/>
  </r>
  <r>
    <x v="1"/>
    <n v="1"/>
    <n v="4154.21"/>
    <x v="8"/>
    <x v="4"/>
    <x v="2"/>
  </r>
  <r>
    <x v="7"/>
    <n v="1"/>
    <n v="1041.7"/>
    <x v="10"/>
    <x v="0"/>
    <x v="2"/>
  </r>
  <r>
    <x v="7"/>
    <n v="1"/>
    <n v="20806.86"/>
    <x v="10"/>
    <x v="0"/>
    <x v="2"/>
  </r>
  <r>
    <x v="17"/>
    <n v="1"/>
    <n v="655.79"/>
    <x v="11"/>
    <x v="0"/>
    <x v="2"/>
  </r>
  <r>
    <x v="7"/>
    <n v="1"/>
    <n v="1502.6"/>
    <x v="12"/>
    <x v="0"/>
    <x v="2"/>
  </r>
  <r>
    <x v="2"/>
    <n v="1"/>
    <n v="4539.13"/>
    <x v="12"/>
    <x v="2"/>
    <x v="2"/>
  </r>
  <r>
    <x v="1"/>
    <n v="1"/>
    <n v="374958.15"/>
    <x v="13"/>
    <x v="4"/>
    <x v="2"/>
  </r>
  <r>
    <x v="7"/>
    <n v="1"/>
    <n v="3000"/>
    <x v="13"/>
    <x v="1"/>
    <x v="2"/>
  </r>
  <r>
    <x v="1"/>
    <n v="1"/>
    <n v="1165.8800000000001"/>
    <x v="14"/>
    <x v="0"/>
    <x v="2"/>
  </r>
  <r>
    <x v="8"/>
    <n v="1"/>
    <n v="8434.68"/>
    <x v="15"/>
    <x v="1"/>
    <x v="2"/>
  </r>
  <r>
    <x v="12"/>
    <n v="1"/>
    <n v="850"/>
    <x v="14"/>
    <x v="0"/>
    <x v="2"/>
  </r>
  <r>
    <x v="16"/>
    <n v="1"/>
    <n v="1511.1"/>
    <x v="14"/>
    <x v="0"/>
    <x v="2"/>
  </r>
  <r>
    <x v="12"/>
    <n v="1"/>
    <n v="926.65"/>
    <x v="14"/>
    <x v="0"/>
    <x v="2"/>
  </r>
  <r>
    <x v="0"/>
    <n v="1"/>
    <n v="1691.17"/>
    <x v="16"/>
    <x v="0"/>
    <x v="2"/>
  </r>
  <r>
    <x v="17"/>
    <n v="1"/>
    <n v="1929"/>
    <x v="16"/>
    <x v="0"/>
    <x v="2"/>
  </r>
  <r>
    <x v="9"/>
    <n v="1"/>
    <n v="840"/>
    <x v="16"/>
    <x v="1"/>
    <x v="2"/>
  </r>
  <r>
    <x v="11"/>
    <n v="1"/>
    <n v="2919.94"/>
    <x v="17"/>
    <x v="1"/>
    <x v="2"/>
  </r>
  <r>
    <x v="12"/>
    <n v="1"/>
    <n v="3783.45"/>
    <x v="17"/>
    <x v="0"/>
    <x v="2"/>
  </r>
  <r>
    <x v="12"/>
    <n v="1"/>
    <n v="578.54999999999995"/>
    <x v="18"/>
    <x v="0"/>
    <x v="2"/>
  </r>
  <r>
    <x v="11"/>
    <n v="1"/>
    <n v="26250"/>
    <x v="18"/>
    <x v="0"/>
    <x v="2"/>
  </r>
  <r>
    <x v="1"/>
    <n v="1"/>
    <n v="458.25"/>
    <x v="18"/>
    <x v="0"/>
    <x v="2"/>
  </r>
  <r>
    <x v="12"/>
    <n v="1"/>
    <n v="952.5"/>
    <x v="18"/>
    <x v="0"/>
    <x v="2"/>
  </r>
  <r>
    <x v="11"/>
    <n v="1"/>
    <n v="2150"/>
    <x v="18"/>
    <x v="0"/>
    <x v="2"/>
  </r>
  <r>
    <x v="7"/>
    <n v="1"/>
    <n v="675"/>
    <x v="18"/>
    <x v="0"/>
    <x v="2"/>
  </r>
  <r>
    <x v="16"/>
    <n v="1"/>
    <n v="120"/>
    <x v="19"/>
    <x v="0"/>
    <x v="2"/>
  </r>
  <r>
    <x v="7"/>
    <n v="1"/>
    <n v="18250"/>
    <x v="19"/>
    <x v="0"/>
    <x v="2"/>
  </r>
  <r>
    <x v="2"/>
    <n v="1"/>
    <n v="2800"/>
    <x v="19"/>
    <x v="0"/>
    <x v="2"/>
  </r>
  <r>
    <x v="7"/>
    <n v="1"/>
    <n v="1401.75"/>
    <x v="20"/>
    <x v="0"/>
    <x v="2"/>
  </r>
  <r>
    <x v="4"/>
    <n v="1"/>
    <n v="60.93"/>
    <x v="20"/>
    <x v="0"/>
    <x v="2"/>
  </r>
  <r>
    <x v="17"/>
    <n v="1"/>
    <n v="4500"/>
    <x v="20"/>
    <x v="0"/>
    <x v="2"/>
  </r>
  <r>
    <x v="17"/>
    <n v="1"/>
    <n v="502.05"/>
    <x v="17"/>
    <x v="0"/>
    <x v="2"/>
  </r>
  <r>
    <x v="3"/>
    <n v="1"/>
    <n v="1132.58"/>
    <x v="17"/>
    <x v="0"/>
    <x v="2"/>
  </r>
  <r>
    <x v="7"/>
    <n v="1"/>
    <n v="2275"/>
    <x v="20"/>
    <x v="0"/>
    <x v="2"/>
  </r>
  <r>
    <x v="7"/>
    <n v="1"/>
    <n v="5000"/>
    <x v="20"/>
    <x v="0"/>
    <x v="2"/>
  </r>
  <r>
    <x v="19"/>
    <n v="1"/>
    <n v="194301.85"/>
    <x v="20"/>
    <x v="4"/>
    <x v="2"/>
  </r>
  <r>
    <x v="1"/>
    <n v="1"/>
    <n v="767.93"/>
    <x v="20"/>
    <x v="0"/>
    <x v="2"/>
  </r>
  <r>
    <x v="3"/>
    <n v="1"/>
    <n v="902.1"/>
    <x v="19"/>
    <x v="0"/>
    <x v="2"/>
  </r>
  <r>
    <x v="7"/>
    <n v="1"/>
    <n v="537.6"/>
    <x v="20"/>
    <x v="0"/>
    <x v="2"/>
  </r>
  <r>
    <x v="20"/>
    <n v="1"/>
    <n v="2170.5500000000002"/>
    <x v="20"/>
    <x v="0"/>
    <x v="2"/>
  </r>
  <r>
    <x v="11"/>
    <n v="1"/>
    <n v="25"/>
    <x v="1"/>
    <x v="1"/>
    <x v="3"/>
  </r>
  <r>
    <x v="11"/>
    <n v="27"/>
    <n v="675"/>
    <x v="1"/>
    <x v="1"/>
    <x v="3"/>
  </r>
  <r>
    <x v="11"/>
    <n v="26"/>
    <n v="650"/>
    <x v="1"/>
    <x v="1"/>
    <x v="3"/>
  </r>
  <r>
    <x v="2"/>
    <n v="1"/>
    <n v="100"/>
    <x v="1"/>
    <x v="2"/>
    <x v="3"/>
  </r>
  <r>
    <x v="2"/>
    <n v="1"/>
    <n v="100"/>
    <x v="1"/>
    <x v="2"/>
    <x v="3"/>
  </r>
  <r>
    <x v="2"/>
    <n v="1"/>
    <n v="100"/>
    <x v="1"/>
    <x v="2"/>
    <x v="3"/>
  </r>
  <r>
    <x v="16"/>
    <n v="4"/>
    <n v="355"/>
    <x v="1"/>
    <x v="0"/>
    <x v="3"/>
  </r>
  <r>
    <x v="16"/>
    <n v="1"/>
    <n v="125"/>
    <x v="1"/>
    <x v="0"/>
    <x v="3"/>
  </r>
  <r>
    <x v="2"/>
    <n v="1"/>
    <n v="325"/>
    <x v="3"/>
    <x v="0"/>
    <x v="3"/>
  </r>
  <r>
    <x v="16"/>
    <n v="1"/>
    <n v="595"/>
    <x v="3"/>
    <x v="0"/>
    <x v="3"/>
  </r>
  <r>
    <x v="13"/>
    <n v="1"/>
    <n v="25"/>
    <x v="3"/>
    <x v="1"/>
    <x v="3"/>
  </r>
  <r>
    <x v="13"/>
    <n v="1"/>
    <n v="25"/>
    <x v="3"/>
    <x v="1"/>
    <x v="3"/>
  </r>
  <r>
    <x v="8"/>
    <n v="1"/>
    <n v="25"/>
    <x v="3"/>
    <x v="1"/>
    <x v="3"/>
  </r>
  <r>
    <x v="8"/>
    <n v="1"/>
    <n v="25"/>
    <x v="3"/>
    <x v="1"/>
    <x v="3"/>
  </r>
  <r>
    <x v="8"/>
    <n v="40"/>
    <n v="1000"/>
    <x v="3"/>
    <x v="1"/>
    <x v="3"/>
  </r>
  <r>
    <x v="7"/>
    <n v="32"/>
    <n v="2600"/>
    <x v="4"/>
    <x v="2"/>
    <x v="3"/>
  </r>
  <r>
    <x v="3"/>
    <n v="2"/>
    <n v="545"/>
    <x v="4"/>
    <x v="0"/>
    <x v="3"/>
  </r>
  <r>
    <x v="13"/>
    <n v="1"/>
    <n v="25"/>
    <x v="4"/>
    <x v="1"/>
    <x v="3"/>
  </r>
  <r>
    <x v="13"/>
    <n v="1"/>
    <n v="25"/>
    <x v="4"/>
    <x v="1"/>
    <x v="3"/>
  </r>
  <r>
    <x v="13"/>
    <n v="2"/>
    <n v="50"/>
    <x v="4"/>
    <x v="1"/>
    <x v="3"/>
  </r>
  <r>
    <x v="8"/>
    <n v="1"/>
    <n v="25"/>
    <x v="4"/>
    <x v="1"/>
    <x v="3"/>
  </r>
  <r>
    <x v="8"/>
    <n v="1"/>
    <n v="25"/>
    <x v="4"/>
    <x v="1"/>
    <x v="3"/>
  </r>
  <r>
    <x v="8"/>
    <n v="2"/>
    <n v="50"/>
    <x v="4"/>
    <x v="1"/>
    <x v="3"/>
  </r>
  <r>
    <x v="8"/>
    <n v="1"/>
    <n v="25"/>
    <x v="4"/>
    <x v="1"/>
    <x v="3"/>
  </r>
  <r>
    <x v="2"/>
    <n v="1"/>
    <n v="100"/>
    <x v="4"/>
    <x v="2"/>
    <x v="3"/>
  </r>
  <r>
    <x v="1"/>
    <n v="1"/>
    <n v="355"/>
    <x v="5"/>
    <x v="0"/>
    <x v="3"/>
  </r>
  <r>
    <x v="7"/>
    <n v="1"/>
    <n v="125"/>
    <x v="5"/>
    <x v="0"/>
    <x v="3"/>
  </r>
  <r>
    <x v="7"/>
    <n v="1"/>
    <n v="125"/>
    <x v="5"/>
    <x v="0"/>
    <x v="3"/>
  </r>
  <r>
    <x v="16"/>
    <n v="1"/>
    <n v="150"/>
    <x v="5"/>
    <x v="2"/>
    <x v="3"/>
  </r>
  <r>
    <x v="7"/>
    <n v="1"/>
    <n v="100"/>
    <x v="5"/>
    <x v="0"/>
    <x v="3"/>
  </r>
  <r>
    <x v="7"/>
    <n v="51"/>
    <n v="11075"/>
    <x v="7"/>
    <x v="2"/>
    <x v="3"/>
  </r>
  <r>
    <x v="7"/>
    <n v="1"/>
    <n v="75"/>
    <x v="7"/>
    <x v="0"/>
    <x v="3"/>
  </r>
  <r>
    <x v="13"/>
    <n v="2"/>
    <n v="50"/>
    <x v="4"/>
    <x v="1"/>
    <x v="3"/>
  </r>
  <r>
    <x v="17"/>
    <n v="1"/>
    <n v="125"/>
    <x v="8"/>
    <x v="0"/>
    <x v="3"/>
  </r>
  <r>
    <x v="17"/>
    <n v="1"/>
    <n v="40"/>
    <x v="8"/>
    <x v="1"/>
    <x v="3"/>
  </r>
  <r>
    <x v="16"/>
    <n v="144"/>
    <n v="22655"/>
    <x v="21"/>
    <x v="3"/>
    <x v="3"/>
  </r>
  <r>
    <x v="11"/>
    <n v="38"/>
    <n v="950"/>
    <x v="10"/>
    <x v="1"/>
    <x v="3"/>
  </r>
  <r>
    <x v="12"/>
    <n v="1"/>
    <n v="200"/>
    <x v="6"/>
    <x v="0"/>
    <x v="3"/>
  </r>
  <r>
    <x v="12"/>
    <n v="1"/>
    <n v="300"/>
    <x v="10"/>
    <x v="0"/>
    <x v="3"/>
  </r>
  <r>
    <x v="8"/>
    <n v="3"/>
    <n v="75"/>
    <x v="10"/>
    <x v="1"/>
    <x v="3"/>
  </r>
  <r>
    <x v="7"/>
    <n v="1"/>
    <n v="450"/>
    <x v="9"/>
    <x v="2"/>
    <x v="3"/>
  </r>
  <r>
    <x v="13"/>
    <n v="4"/>
    <n v="100"/>
    <x v="11"/>
    <x v="1"/>
    <x v="3"/>
  </r>
  <r>
    <x v="13"/>
    <n v="2"/>
    <n v="50"/>
    <x v="11"/>
    <x v="1"/>
    <x v="3"/>
  </r>
  <r>
    <x v="13"/>
    <n v="1"/>
    <n v="25"/>
    <x v="11"/>
    <x v="1"/>
    <x v="3"/>
  </r>
  <r>
    <x v="2"/>
    <n v="1"/>
    <n v="735"/>
    <x v="12"/>
    <x v="0"/>
    <x v="3"/>
  </r>
  <r>
    <x v="1"/>
    <n v="1"/>
    <n v="125"/>
    <x v="12"/>
    <x v="2"/>
    <x v="3"/>
  </r>
  <r>
    <x v="11"/>
    <n v="19"/>
    <n v="550"/>
    <x v="13"/>
    <x v="1"/>
    <x v="3"/>
  </r>
  <r>
    <x v="12"/>
    <n v="1"/>
    <n v="375"/>
    <x v="11"/>
    <x v="1"/>
    <x v="3"/>
  </r>
  <r>
    <x v="11"/>
    <n v="36"/>
    <n v="975"/>
    <x v="13"/>
    <x v="1"/>
    <x v="3"/>
  </r>
  <r>
    <x v="11"/>
    <n v="36"/>
    <n v="975"/>
    <x v="13"/>
    <x v="1"/>
    <x v="3"/>
  </r>
  <r>
    <x v="11"/>
    <n v="36"/>
    <n v="975"/>
    <x v="13"/>
    <x v="1"/>
    <x v="3"/>
  </r>
  <r>
    <x v="8"/>
    <n v="14"/>
    <n v="350"/>
    <x v="15"/>
    <x v="1"/>
    <x v="3"/>
  </r>
  <r>
    <x v="12"/>
    <n v="1"/>
    <n v="75"/>
    <x v="15"/>
    <x v="0"/>
    <x v="3"/>
  </r>
  <r>
    <x v="2"/>
    <n v="1"/>
    <n v="100"/>
    <x v="14"/>
    <x v="0"/>
    <x v="3"/>
  </r>
  <r>
    <x v="11"/>
    <n v="19"/>
    <n v="475"/>
    <x v="16"/>
    <x v="1"/>
    <x v="3"/>
  </r>
  <r>
    <x v="11"/>
    <n v="10"/>
    <n v="250"/>
    <x v="16"/>
    <x v="1"/>
    <x v="3"/>
  </r>
  <r>
    <x v="11"/>
    <n v="10"/>
    <n v="250"/>
    <x v="16"/>
    <x v="1"/>
    <x v="3"/>
  </r>
  <r>
    <x v="16"/>
    <n v="1"/>
    <n v="150"/>
    <x v="16"/>
    <x v="0"/>
    <x v="3"/>
  </r>
  <r>
    <x v="15"/>
    <n v="24"/>
    <n v="4215"/>
    <x v="16"/>
    <x v="2"/>
    <x v="3"/>
  </r>
  <r>
    <x v="1"/>
    <n v="1"/>
    <n v="100"/>
    <x v="16"/>
    <x v="0"/>
    <x v="3"/>
  </r>
  <r>
    <x v="16"/>
    <n v="1"/>
    <n v="150"/>
    <x v="17"/>
    <x v="2"/>
    <x v="3"/>
  </r>
  <r>
    <x v="7"/>
    <n v="1"/>
    <n v="200"/>
    <x v="17"/>
    <x v="0"/>
    <x v="3"/>
  </r>
  <r>
    <x v="16"/>
    <n v="14"/>
    <n v="1305"/>
    <x v="17"/>
    <x v="0"/>
    <x v="3"/>
  </r>
  <r>
    <x v="17"/>
    <n v="1"/>
    <n v="675"/>
    <x v="18"/>
    <x v="0"/>
    <x v="3"/>
  </r>
  <r>
    <x v="11"/>
    <n v="1"/>
    <n v="500"/>
    <x v="19"/>
    <x v="0"/>
    <x v="3"/>
  </r>
  <r>
    <x v="12"/>
    <n v="1"/>
    <n v="225"/>
    <x v="20"/>
    <x v="0"/>
    <x v="3"/>
  </r>
  <r>
    <x v="7"/>
    <n v="1"/>
    <n v="800"/>
    <x v="20"/>
    <x v="0"/>
    <x v="3"/>
  </r>
  <r>
    <x v="7"/>
    <n v="1"/>
    <n v="25"/>
    <x v="20"/>
    <x v="0"/>
    <x v="3"/>
  </r>
  <r>
    <x v="11"/>
    <n v="4"/>
    <n v="350"/>
    <x v="22"/>
    <x v="1"/>
    <x v="3"/>
  </r>
  <r>
    <x v="17"/>
    <n v="1"/>
    <n v="250"/>
    <x v="22"/>
    <x v="0"/>
    <x v="3"/>
  </r>
  <r>
    <x v="7"/>
    <n v="1"/>
    <n v="275"/>
    <x v="22"/>
    <x v="1"/>
    <x v="3"/>
  </r>
  <r>
    <x v="3"/>
    <n v="1"/>
    <n v="230"/>
    <x v="22"/>
    <x v="0"/>
    <x v="3"/>
  </r>
  <r>
    <x v="6"/>
    <n v="1"/>
    <n v="80"/>
    <x v="23"/>
    <x v="0"/>
    <x v="3"/>
  </r>
  <r>
    <x v="7"/>
    <n v="1"/>
    <n v="75"/>
    <x v="23"/>
    <x v="1"/>
    <x v="3"/>
  </r>
  <r>
    <x v="19"/>
    <n v="1"/>
    <n v="700"/>
    <x v="24"/>
    <x v="4"/>
    <x v="3"/>
  </r>
  <r>
    <x v="7"/>
    <n v="1"/>
    <n v="400"/>
    <x v="24"/>
    <x v="1"/>
    <x v="3"/>
  </r>
  <r>
    <x v="17"/>
    <n v="1"/>
    <n v="125"/>
    <x v="25"/>
    <x v="0"/>
    <x v="3"/>
  </r>
  <r>
    <x v="1"/>
    <n v="3"/>
    <n v="18650"/>
    <x v="22"/>
    <x v="4"/>
    <x v="3"/>
  </r>
  <r>
    <x v="11"/>
    <n v="30"/>
    <n v="875"/>
    <x v="25"/>
    <x v="1"/>
    <x v="3"/>
  </r>
  <r>
    <x v="11"/>
    <n v="36"/>
    <n v="1025"/>
    <x v="25"/>
    <x v="1"/>
    <x v="3"/>
  </r>
  <r>
    <x v="7"/>
    <n v="1"/>
    <n v="25"/>
    <x v="25"/>
    <x v="2"/>
    <x v="3"/>
  </r>
  <r>
    <x v="1"/>
    <n v="1"/>
    <n v="300"/>
    <x v="25"/>
    <x v="0"/>
    <x v="3"/>
  </r>
  <r>
    <x v="11"/>
    <n v="10"/>
    <n v="250"/>
    <x v="26"/>
    <x v="1"/>
    <x v="3"/>
  </r>
  <r>
    <x v="7"/>
    <n v="1"/>
    <n v="175"/>
    <x v="26"/>
    <x v="0"/>
    <x v="3"/>
  </r>
  <r>
    <x v="11"/>
    <n v="31"/>
    <n v="900"/>
    <x v="25"/>
    <x v="1"/>
    <x v="3"/>
  </r>
  <r>
    <x v="16"/>
    <n v="6"/>
    <n v="900"/>
    <x v="25"/>
    <x v="2"/>
    <x v="3"/>
  </r>
  <r>
    <x v="7"/>
    <n v="1"/>
    <n v="25"/>
    <x v="25"/>
    <x v="1"/>
    <x v="3"/>
  </r>
  <r>
    <x v="6"/>
    <n v="3"/>
    <n v="195"/>
    <x v="27"/>
    <x v="1"/>
    <x v="3"/>
  </r>
  <r>
    <x v="1"/>
    <n v="1"/>
    <n v="110"/>
    <x v="27"/>
    <x v="0"/>
    <x v="3"/>
  </r>
  <r>
    <x v="12"/>
    <n v="1"/>
    <n v="100"/>
    <x v="28"/>
    <x v="0"/>
    <x v="3"/>
  </r>
  <r>
    <x v="11"/>
    <n v="36"/>
    <n v="1025"/>
    <x v="25"/>
    <x v="1"/>
    <x v="3"/>
  </r>
  <r>
    <x v="7"/>
    <n v="1"/>
    <n v="430"/>
    <x v="28"/>
    <x v="0"/>
    <x v="3"/>
  </r>
  <r>
    <x v="7"/>
    <n v="1"/>
    <n v="25"/>
    <x v="29"/>
    <x v="1"/>
    <x v="3"/>
  </r>
  <r>
    <x v="18"/>
    <n v="34"/>
    <n v="1100"/>
    <x v="29"/>
    <x v="1"/>
    <x v="3"/>
  </r>
  <r>
    <x v="18"/>
    <n v="10"/>
    <n v="500"/>
    <x v="29"/>
    <x v="1"/>
    <x v="3"/>
  </r>
  <r>
    <x v="1"/>
    <n v="1"/>
    <n v="300"/>
    <x v="30"/>
    <x v="1"/>
    <x v="3"/>
  </r>
  <r>
    <x v="1"/>
    <n v="1"/>
    <n v="300"/>
    <x v="30"/>
    <x v="1"/>
    <x v="3"/>
  </r>
  <r>
    <x v="7"/>
    <n v="1"/>
    <n v="150"/>
    <x v="31"/>
    <x v="0"/>
    <x v="3"/>
  </r>
  <r>
    <x v="16"/>
    <n v="1"/>
    <n v="100"/>
    <x v="30"/>
    <x v="2"/>
    <x v="3"/>
  </r>
  <r>
    <x v="11"/>
    <n v="26"/>
    <n v="650"/>
    <x v="32"/>
    <x v="1"/>
    <x v="3"/>
  </r>
  <r>
    <x v="13"/>
    <n v="4"/>
    <n v="125"/>
    <x v="32"/>
    <x v="1"/>
    <x v="3"/>
  </r>
  <r>
    <x v="21"/>
    <n v="1"/>
    <n v="625"/>
    <x v="33"/>
    <x v="0"/>
    <x v="3"/>
  </r>
  <r>
    <x v="15"/>
    <n v="1"/>
    <n v="280"/>
    <x v="33"/>
    <x v="0"/>
    <x v="3"/>
  </r>
  <r>
    <x v="11"/>
    <n v="26"/>
    <n v="650"/>
    <x v="33"/>
    <x v="1"/>
    <x v="3"/>
  </r>
  <r>
    <x v="3"/>
    <n v="1"/>
    <n v="255"/>
    <x v="33"/>
    <x v="0"/>
    <x v="3"/>
  </r>
  <r>
    <x v="11"/>
    <n v="19"/>
    <n v="475"/>
    <x v="33"/>
    <x v="1"/>
    <x v="3"/>
  </r>
  <r>
    <x v="13"/>
    <n v="1"/>
    <n v="25"/>
    <x v="34"/>
    <x v="1"/>
    <x v="3"/>
  </r>
  <r>
    <x v="9"/>
    <n v="1"/>
    <n v="25"/>
    <x v="34"/>
    <x v="1"/>
    <x v="3"/>
  </r>
  <r>
    <x v="9"/>
    <n v="1"/>
    <n v="25"/>
    <x v="34"/>
    <x v="1"/>
    <x v="3"/>
  </r>
  <r>
    <x v="9"/>
    <n v="1"/>
    <n v="25"/>
    <x v="34"/>
    <x v="1"/>
    <x v="3"/>
  </r>
  <r>
    <x v="9"/>
    <n v="2"/>
    <n v="50"/>
    <x v="34"/>
    <x v="1"/>
    <x v="3"/>
  </r>
  <r>
    <x v="7"/>
    <n v="1"/>
    <n v="550"/>
    <x v="34"/>
    <x v="0"/>
    <x v="3"/>
  </r>
  <r>
    <x v="11"/>
    <n v="26"/>
    <n v="650"/>
    <x v="34"/>
    <x v="1"/>
    <x v="3"/>
  </r>
  <r>
    <x v="17"/>
    <n v="1"/>
    <n v="185"/>
    <x v="35"/>
    <x v="0"/>
    <x v="3"/>
  </r>
  <r>
    <x v="10"/>
    <n v="1"/>
    <n v="1167.45"/>
    <x v="22"/>
    <x v="0"/>
    <x v="2"/>
  </r>
  <r>
    <x v="7"/>
    <n v="1"/>
    <n v="40101.5"/>
    <x v="22"/>
    <x v="2"/>
    <x v="2"/>
  </r>
  <r>
    <x v="1"/>
    <n v="1"/>
    <n v="710"/>
    <x v="22"/>
    <x v="1"/>
    <x v="2"/>
  </r>
  <r>
    <x v="16"/>
    <n v="1"/>
    <n v="700"/>
    <x v="22"/>
    <x v="2"/>
    <x v="2"/>
  </r>
  <r>
    <x v="7"/>
    <n v="1"/>
    <n v="10996.81"/>
    <x v="22"/>
    <x v="1"/>
    <x v="2"/>
  </r>
  <r>
    <x v="11"/>
    <n v="1"/>
    <n v="1201.54"/>
    <x v="23"/>
    <x v="0"/>
    <x v="2"/>
  </r>
  <r>
    <x v="3"/>
    <n v="1"/>
    <n v="950"/>
    <x v="23"/>
    <x v="0"/>
    <x v="2"/>
  </r>
  <r>
    <x v="17"/>
    <n v="1"/>
    <n v="280"/>
    <x v="23"/>
    <x v="4"/>
    <x v="2"/>
  </r>
  <r>
    <x v="5"/>
    <n v="1"/>
    <n v="377.05"/>
    <x v="23"/>
    <x v="0"/>
    <x v="2"/>
  </r>
  <r>
    <x v="7"/>
    <n v="1"/>
    <n v="17400.03"/>
    <x v="36"/>
    <x v="0"/>
    <x v="2"/>
  </r>
  <r>
    <x v="16"/>
    <n v="1"/>
    <n v="10339.56"/>
    <x v="36"/>
    <x v="4"/>
    <x v="2"/>
  </r>
  <r>
    <x v="11"/>
    <n v="1"/>
    <n v="7947.43"/>
    <x v="36"/>
    <x v="1"/>
    <x v="2"/>
  </r>
  <r>
    <x v="17"/>
    <n v="1"/>
    <n v="2980.53"/>
    <x v="36"/>
    <x v="0"/>
    <x v="2"/>
  </r>
  <r>
    <x v="1"/>
    <n v="1"/>
    <n v="5046.08"/>
    <x v="24"/>
    <x v="0"/>
    <x v="2"/>
  </r>
  <r>
    <x v="11"/>
    <n v="1"/>
    <n v="1938.14"/>
    <x v="24"/>
    <x v="1"/>
    <x v="2"/>
  </r>
  <r>
    <x v="16"/>
    <n v="1"/>
    <n v="1218.68"/>
    <x v="24"/>
    <x v="0"/>
    <x v="2"/>
  </r>
  <r>
    <x v="18"/>
    <n v="1"/>
    <n v="3279.53"/>
    <x v="25"/>
    <x v="1"/>
    <x v="2"/>
  </r>
  <r>
    <x v="19"/>
    <n v="1"/>
    <n v="5706.26"/>
    <x v="25"/>
    <x v="0"/>
    <x v="2"/>
  </r>
  <r>
    <x v="12"/>
    <n v="1"/>
    <n v="128.55000000000001"/>
    <x v="25"/>
    <x v="0"/>
    <x v="2"/>
  </r>
  <r>
    <x v="21"/>
    <n v="1"/>
    <n v="432.4"/>
    <x v="26"/>
    <x v="0"/>
    <x v="2"/>
  </r>
  <r>
    <x v="6"/>
    <n v="1"/>
    <n v="103.41"/>
    <x v="26"/>
    <x v="1"/>
    <x v="2"/>
  </r>
  <r>
    <x v="12"/>
    <n v="1"/>
    <n v="600"/>
    <x v="28"/>
    <x v="0"/>
    <x v="2"/>
  </r>
  <r>
    <x v="16"/>
    <n v="1"/>
    <n v="2047.6"/>
    <x v="28"/>
    <x v="0"/>
    <x v="2"/>
  </r>
  <r>
    <x v="6"/>
    <n v="1"/>
    <n v="1250"/>
    <x v="28"/>
    <x v="1"/>
    <x v="2"/>
  </r>
  <r>
    <x v="9"/>
    <n v="1"/>
    <n v="1600"/>
    <x v="29"/>
    <x v="1"/>
    <x v="2"/>
  </r>
  <r>
    <x v="15"/>
    <n v="1"/>
    <s v="EXONERADO"/>
    <x v="29"/>
    <x v="2"/>
    <x v="2"/>
  </r>
  <r>
    <x v="2"/>
    <n v="1"/>
    <n v="642.4"/>
    <x v="29"/>
    <x v="2"/>
    <x v="2"/>
  </r>
  <r>
    <x v="16"/>
    <n v="1"/>
    <n v="464.46"/>
    <x v="29"/>
    <x v="0"/>
    <x v="2"/>
  </r>
  <r>
    <x v="2"/>
    <n v="1"/>
    <n v="1890"/>
    <x v="30"/>
    <x v="0"/>
    <x v="2"/>
  </r>
  <r>
    <x v="7"/>
    <n v="1"/>
    <n v="337.5"/>
    <x v="30"/>
    <x v="0"/>
    <x v="2"/>
  </r>
  <r>
    <x v="7"/>
    <n v="1"/>
    <n v="8750"/>
    <x v="30"/>
    <x v="1"/>
    <x v="2"/>
  </r>
  <r>
    <x v="3"/>
    <n v="1"/>
    <n v="1500"/>
    <x v="30"/>
    <x v="0"/>
    <x v="2"/>
  </r>
  <r>
    <x v="10"/>
    <n v="1"/>
    <n v="4700"/>
    <x v="31"/>
    <x v="5"/>
    <x v="2"/>
  </r>
  <r>
    <x v="1"/>
    <n v="1"/>
    <n v="10060.94"/>
    <x v="30"/>
    <x v="0"/>
    <x v="2"/>
  </r>
  <r>
    <x v="7"/>
    <n v="1"/>
    <n v="73460.429999999993"/>
    <x v="32"/>
    <x v="2"/>
    <x v="2"/>
  </r>
  <r>
    <x v="16"/>
    <n v="1"/>
    <n v="681.83"/>
    <x v="31"/>
    <x v="0"/>
    <x v="2"/>
  </r>
  <r>
    <x v="3"/>
    <n v="1"/>
    <n v="129.85"/>
    <x v="30"/>
    <x v="0"/>
    <x v="2"/>
  </r>
  <r>
    <x v="18"/>
    <n v="1"/>
    <n v="3398.4"/>
    <x v="30"/>
    <x v="1"/>
    <x v="2"/>
  </r>
  <r>
    <x v="11"/>
    <n v="1"/>
    <n v="1950"/>
    <x v="30"/>
    <x v="1"/>
    <x v="2"/>
  </r>
  <r>
    <x v="7"/>
    <n v="1"/>
    <s v="NO GENERA"/>
    <x v="31"/>
    <x v="0"/>
    <x v="2"/>
  </r>
  <r>
    <x v="1"/>
    <n v="1"/>
    <n v="4221.1899999999996"/>
    <x v="33"/>
    <x v="0"/>
    <x v="2"/>
  </r>
  <r>
    <x v="7"/>
    <n v="1"/>
    <n v="670"/>
    <x v="33"/>
    <x v="0"/>
    <x v="2"/>
  </r>
  <r>
    <x v="3"/>
    <n v="1"/>
    <n v="24801.119999999999"/>
    <x v="33"/>
    <x v="0"/>
    <x v="2"/>
  </r>
  <r>
    <x v="1"/>
    <n v="1"/>
    <n v="3656.24"/>
    <x v="32"/>
    <x v="1"/>
    <x v="2"/>
  </r>
  <r>
    <x v="9"/>
    <n v="1"/>
    <n v="1371.89"/>
    <x v="34"/>
    <x v="1"/>
    <x v="2"/>
  </r>
  <r>
    <x v="16"/>
    <n v="1"/>
    <n v="1136.7"/>
    <x v="34"/>
    <x v="0"/>
    <x v="2"/>
  </r>
  <r>
    <x v="3"/>
    <n v="1"/>
    <n v="3074.28"/>
    <x v="34"/>
    <x v="4"/>
    <x v="2"/>
  </r>
  <r>
    <x v="10"/>
    <n v="1"/>
    <n v="6434.68"/>
    <x v="34"/>
    <x v="2"/>
    <x v="2"/>
  </r>
  <r>
    <x v="7"/>
    <n v="1"/>
    <n v="1597.5"/>
    <x v="37"/>
    <x v="0"/>
    <x v="2"/>
  </r>
  <r>
    <x v="16"/>
    <n v="1"/>
    <n v="649.6"/>
    <x v="38"/>
    <x v="0"/>
    <x v="2"/>
  </r>
  <r>
    <x v="7"/>
    <n v="1"/>
    <n v="15768.55"/>
    <x v="38"/>
    <x v="5"/>
    <x v="2"/>
  </r>
  <r>
    <x v="1"/>
    <n v="1"/>
    <n v="990.5"/>
    <x v="35"/>
    <x v="0"/>
    <x v="2"/>
  </r>
  <r>
    <x v="11"/>
    <n v="1"/>
    <n v="6199.12"/>
    <x v="35"/>
    <x v="1"/>
    <x v="2"/>
  </r>
  <r>
    <x v="1"/>
    <n v="1"/>
    <n v="1374.23"/>
    <x v="35"/>
    <x v="4"/>
    <x v="2"/>
  </r>
  <r>
    <x v="7"/>
    <n v="1"/>
    <n v="1066.4000000000001"/>
    <x v="35"/>
    <x v="0"/>
    <x v="2"/>
  </r>
  <r>
    <x v="0"/>
    <n v="1"/>
    <m/>
    <x v="22"/>
    <x v="2"/>
    <x v="0"/>
  </r>
  <r>
    <x v="18"/>
    <n v="1"/>
    <m/>
    <x v="22"/>
    <x v="0"/>
    <x v="1"/>
  </r>
  <r>
    <x v="1"/>
    <n v="1"/>
    <m/>
    <x v="22"/>
    <x v="1"/>
    <x v="0"/>
  </r>
  <r>
    <x v="1"/>
    <n v="1"/>
    <m/>
    <x v="22"/>
    <x v="4"/>
    <x v="0"/>
  </r>
  <r>
    <x v="1"/>
    <n v="1"/>
    <m/>
    <x v="22"/>
    <x v="0"/>
    <x v="1"/>
  </r>
  <r>
    <x v="1"/>
    <n v="1"/>
    <m/>
    <x v="22"/>
    <x v="0"/>
    <x v="1"/>
  </r>
  <r>
    <x v="1"/>
    <n v="1"/>
    <m/>
    <x v="22"/>
    <x v="0"/>
    <x v="1"/>
  </r>
  <r>
    <x v="1"/>
    <n v="1"/>
    <m/>
    <x v="22"/>
    <x v="0"/>
    <x v="1"/>
  </r>
  <r>
    <x v="1"/>
    <n v="1"/>
    <m/>
    <x v="22"/>
    <x v="0"/>
    <x v="1"/>
  </r>
  <r>
    <x v="1"/>
    <n v="1"/>
    <m/>
    <x v="22"/>
    <x v="0"/>
    <x v="1"/>
  </r>
  <r>
    <x v="1"/>
    <n v="1"/>
    <m/>
    <x v="22"/>
    <x v="0"/>
    <x v="1"/>
  </r>
  <r>
    <x v="1"/>
    <n v="1"/>
    <m/>
    <x v="22"/>
    <x v="1"/>
    <x v="1"/>
  </r>
  <r>
    <x v="2"/>
    <n v="1"/>
    <m/>
    <x v="22"/>
    <x v="0"/>
    <x v="0"/>
  </r>
  <r>
    <x v="2"/>
    <n v="1"/>
    <m/>
    <x v="22"/>
    <x v="3"/>
    <x v="0"/>
  </r>
  <r>
    <x v="2"/>
    <n v="1"/>
    <m/>
    <x v="22"/>
    <x v="0"/>
    <x v="0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0"/>
    <x v="1"/>
  </r>
  <r>
    <x v="2"/>
    <n v="1"/>
    <m/>
    <x v="22"/>
    <x v="4"/>
    <x v="1"/>
  </r>
  <r>
    <x v="3"/>
    <n v="1"/>
    <m/>
    <x v="22"/>
    <x v="0"/>
    <x v="1"/>
  </r>
  <r>
    <x v="3"/>
    <n v="1"/>
    <m/>
    <x v="22"/>
    <x v="0"/>
    <x v="1"/>
  </r>
  <r>
    <x v="3"/>
    <n v="1"/>
    <m/>
    <x v="22"/>
    <x v="0"/>
    <x v="1"/>
  </r>
  <r>
    <x v="3"/>
    <n v="1"/>
    <m/>
    <x v="22"/>
    <x v="1"/>
    <x v="1"/>
  </r>
  <r>
    <x v="3"/>
    <n v="1"/>
    <m/>
    <x v="22"/>
    <x v="0"/>
    <x v="1"/>
  </r>
  <r>
    <x v="3"/>
    <n v="1"/>
    <m/>
    <x v="22"/>
    <x v="0"/>
    <x v="1"/>
  </r>
  <r>
    <x v="3"/>
    <n v="1"/>
    <m/>
    <x v="22"/>
    <x v="0"/>
    <x v="1"/>
  </r>
  <r>
    <x v="3"/>
    <n v="1"/>
    <m/>
    <x v="22"/>
    <x v="0"/>
    <x v="1"/>
  </r>
  <r>
    <x v="3"/>
    <n v="1"/>
    <m/>
    <x v="22"/>
    <x v="0"/>
    <x v="1"/>
  </r>
  <r>
    <x v="22"/>
    <n v="1"/>
    <m/>
    <x v="22"/>
    <x v="0"/>
    <x v="1"/>
  </r>
  <r>
    <x v="19"/>
    <n v="1"/>
    <m/>
    <x v="22"/>
    <x v="3"/>
    <x v="0"/>
  </r>
  <r>
    <x v="19"/>
    <n v="1"/>
    <m/>
    <x v="22"/>
    <x v="0"/>
    <x v="1"/>
  </r>
  <r>
    <x v="19"/>
    <n v="1"/>
    <m/>
    <x v="22"/>
    <x v="0"/>
    <x v="1"/>
  </r>
  <r>
    <x v="4"/>
    <n v="1"/>
    <m/>
    <x v="22"/>
    <x v="0"/>
    <x v="0"/>
  </r>
  <r>
    <x v="4"/>
    <n v="1"/>
    <m/>
    <x v="22"/>
    <x v="4"/>
    <x v="1"/>
  </r>
  <r>
    <x v="20"/>
    <n v="1"/>
    <m/>
    <x v="22"/>
    <x v="4"/>
    <x v="0"/>
  </r>
  <r>
    <x v="5"/>
    <n v="1"/>
    <m/>
    <x v="22"/>
    <x v="0"/>
    <x v="1"/>
  </r>
  <r>
    <x v="5"/>
    <n v="1"/>
    <m/>
    <x v="22"/>
    <x v="0"/>
    <x v="1"/>
  </r>
  <r>
    <x v="5"/>
    <n v="1"/>
    <m/>
    <x v="22"/>
    <x v="1"/>
    <x v="1"/>
  </r>
  <r>
    <x v="6"/>
    <n v="1"/>
    <m/>
    <x v="22"/>
    <x v="0"/>
    <x v="0"/>
  </r>
  <r>
    <x v="6"/>
    <n v="1"/>
    <m/>
    <x v="22"/>
    <x v="1"/>
    <x v="1"/>
  </r>
  <r>
    <x v="7"/>
    <n v="1"/>
    <m/>
    <x v="22"/>
    <x v="0"/>
    <x v="0"/>
  </r>
  <r>
    <x v="7"/>
    <n v="1"/>
    <m/>
    <x v="22"/>
    <x v="0"/>
    <x v="0"/>
  </r>
  <r>
    <x v="7"/>
    <n v="1"/>
    <m/>
    <x v="22"/>
    <x v="0"/>
    <x v="0"/>
  </r>
  <r>
    <x v="7"/>
    <n v="1"/>
    <m/>
    <x v="22"/>
    <x v="1"/>
    <x v="0"/>
  </r>
  <r>
    <x v="7"/>
    <n v="1"/>
    <m/>
    <x v="22"/>
    <x v="1"/>
    <x v="0"/>
  </r>
  <r>
    <x v="7"/>
    <n v="1"/>
    <m/>
    <x v="22"/>
    <x v="0"/>
    <x v="1"/>
  </r>
  <r>
    <x v="7"/>
    <n v="1"/>
    <m/>
    <x v="22"/>
    <x v="1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2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7"/>
    <n v="1"/>
    <m/>
    <x v="22"/>
    <x v="0"/>
    <x v="1"/>
  </r>
  <r>
    <x v="8"/>
    <n v="1"/>
    <m/>
    <x v="22"/>
    <x v="4"/>
    <x v="0"/>
  </r>
  <r>
    <x v="8"/>
    <n v="1"/>
    <m/>
    <x v="22"/>
    <x v="5"/>
    <x v="0"/>
  </r>
  <r>
    <x v="9"/>
    <n v="1"/>
    <m/>
    <x v="22"/>
    <x v="2"/>
    <x v="0"/>
  </r>
  <r>
    <x v="9"/>
    <n v="1"/>
    <m/>
    <x v="22"/>
    <x v="1"/>
    <x v="1"/>
  </r>
  <r>
    <x v="10"/>
    <n v="1"/>
    <m/>
    <x v="22"/>
    <x v="0"/>
    <x v="1"/>
  </r>
  <r>
    <x v="11"/>
    <n v="1"/>
    <m/>
    <x v="22"/>
    <x v="1"/>
    <x v="0"/>
  </r>
  <r>
    <x v="11"/>
    <n v="1"/>
    <m/>
    <x v="22"/>
    <x v="1"/>
    <x v="0"/>
  </r>
  <r>
    <x v="11"/>
    <n v="1"/>
    <m/>
    <x v="22"/>
    <x v="1"/>
    <x v="1"/>
  </r>
  <r>
    <x v="11"/>
    <n v="1"/>
    <m/>
    <x v="22"/>
    <x v="1"/>
    <x v="1"/>
  </r>
  <r>
    <x v="12"/>
    <n v="1"/>
    <m/>
    <x v="22"/>
    <x v="0"/>
    <x v="1"/>
  </r>
  <r>
    <x v="12"/>
    <n v="1"/>
    <m/>
    <x v="22"/>
    <x v="0"/>
    <x v="1"/>
  </r>
  <r>
    <x v="12"/>
    <n v="1"/>
    <m/>
    <x v="22"/>
    <x v="0"/>
    <x v="1"/>
  </r>
  <r>
    <x v="12"/>
    <n v="1"/>
    <m/>
    <x v="22"/>
    <x v="0"/>
    <x v="1"/>
  </r>
  <r>
    <x v="12"/>
    <n v="1"/>
    <m/>
    <x v="22"/>
    <x v="0"/>
    <x v="1"/>
  </r>
  <r>
    <x v="12"/>
    <n v="1"/>
    <m/>
    <x v="22"/>
    <x v="1"/>
    <x v="1"/>
  </r>
  <r>
    <x v="13"/>
    <n v="1"/>
    <m/>
    <x v="22"/>
    <x v="1"/>
    <x v="0"/>
  </r>
  <r>
    <x v="13"/>
    <n v="1"/>
    <m/>
    <x v="22"/>
    <x v="0"/>
    <x v="0"/>
  </r>
  <r>
    <x v="13"/>
    <n v="1"/>
    <m/>
    <x v="22"/>
    <x v="1"/>
    <x v="0"/>
  </r>
  <r>
    <x v="13"/>
    <n v="1"/>
    <m/>
    <x v="22"/>
    <x v="0"/>
    <x v="1"/>
  </r>
  <r>
    <x v="21"/>
    <n v="1"/>
    <m/>
    <x v="22"/>
    <x v="5"/>
    <x v="0"/>
  </r>
  <r>
    <x v="16"/>
    <n v="1"/>
    <m/>
    <x v="22"/>
    <x v="2"/>
    <x v="0"/>
  </r>
  <r>
    <x v="16"/>
    <n v="1"/>
    <m/>
    <x v="22"/>
    <x v="0"/>
    <x v="0"/>
  </r>
  <r>
    <x v="16"/>
    <n v="1"/>
    <m/>
    <x v="22"/>
    <x v="2"/>
    <x v="0"/>
  </r>
  <r>
    <x v="16"/>
    <n v="1"/>
    <m/>
    <x v="22"/>
    <x v="2"/>
    <x v="0"/>
  </r>
  <r>
    <x v="16"/>
    <n v="1"/>
    <m/>
    <x v="22"/>
    <x v="0"/>
    <x v="1"/>
  </r>
  <r>
    <x v="16"/>
    <n v="1"/>
    <m/>
    <x v="22"/>
    <x v="0"/>
    <x v="1"/>
  </r>
  <r>
    <x v="16"/>
    <n v="1"/>
    <m/>
    <x v="22"/>
    <x v="0"/>
    <x v="1"/>
  </r>
  <r>
    <x v="16"/>
    <n v="1"/>
    <m/>
    <x v="22"/>
    <x v="0"/>
    <x v="1"/>
  </r>
  <r>
    <x v="16"/>
    <n v="1"/>
    <m/>
    <x v="22"/>
    <x v="0"/>
    <x v="1"/>
  </r>
  <r>
    <x v="23"/>
    <n v="1"/>
    <m/>
    <x v="22"/>
    <x v="3"/>
    <x v="0"/>
  </r>
  <r>
    <x v="23"/>
    <n v="1"/>
    <m/>
    <x v="22"/>
    <x v="0"/>
    <x v="1"/>
  </r>
  <r>
    <x v="23"/>
    <n v="1"/>
    <m/>
    <x v="22"/>
    <x v="0"/>
    <x v="1"/>
  </r>
  <r>
    <x v="17"/>
    <n v="1"/>
    <m/>
    <x v="22"/>
    <x v="0"/>
    <x v="1"/>
  </r>
  <r>
    <x v="17"/>
    <n v="1"/>
    <m/>
    <x v="22"/>
    <x v="0"/>
    <x v="1"/>
  </r>
  <r>
    <x v="11"/>
    <n v="30"/>
    <n v="875"/>
    <x v="39"/>
    <x v="1"/>
    <x v="3"/>
  </r>
  <r>
    <x v="2"/>
    <n v="1"/>
    <n v="135"/>
    <x v="39"/>
    <x v="0"/>
    <x v="3"/>
  </r>
  <r>
    <x v="17"/>
    <n v="2"/>
    <n v="350"/>
    <x v="39"/>
    <x v="0"/>
    <x v="3"/>
  </r>
  <r>
    <x v="11"/>
    <n v="9"/>
    <n v="1575"/>
    <x v="39"/>
    <x v="0"/>
    <x v="3"/>
  </r>
  <r>
    <x v="11"/>
    <n v="2"/>
    <n v="50"/>
    <x v="39"/>
    <x v="1"/>
    <x v="3"/>
  </r>
  <r>
    <x v="11"/>
    <n v="25"/>
    <n v="625"/>
    <x v="39"/>
    <x v="1"/>
    <x v="3"/>
  </r>
  <r>
    <x v="12"/>
    <n v="1"/>
    <n v="135"/>
    <x v="39"/>
    <x v="0"/>
    <x v="3"/>
  </r>
  <r>
    <x v="8"/>
    <n v="2"/>
    <n v="50"/>
    <x v="40"/>
    <x v="1"/>
    <x v="3"/>
  </r>
  <r>
    <x v="17"/>
    <n v="3"/>
    <n v="725"/>
    <x v="40"/>
    <x v="0"/>
    <x v="3"/>
  </r>
  <r>
    <x v="2"/>
    <n v="1"/>
    <n v="250"/>
    <x v="41"/>
    <x v="0"/>
    <x v="3"/>
  </r>
  <r>
    <x v="16"/>
    <n v="6"/>
    <n v="1075"/>
    <x v="41"/>
    <x v="0"/>
    <x v="3"/>
  </r>
  <r>
    <x v="17"/>
    <n v="6"/>
    <n v="350"/>
    <x v="42"/>
    <x v="4"/>
    <x v="3"/>
  </r>
  <r>
    <x v="1"/>
    <n v="2"/>
    <n v="11850"/>
    <x v="42"/>
    <x v="4"/>
    <x v="3"/>
  </r>
  <r>
    <x v="11"/>
    <n v="26"/>
    <n v="650"/>
    <x v="43"/>
    <x v="1"/>
    <x v="3"/>
  </r>
  <r>
    <x v="16"/>
    <n v="1"/>
    <n v="200"/>
    <x v="43"/>
    <x v="0"/>
    <x v="3"/>
  </r>
  <r>
    <x v="16"/>
    <n v="1"/>
    <n v="550"/>
    <x v="44"/>
    <x v="0"/>
    <x v="3"/>
  </r>
  <r>
    <x v="21"/>
    <n v="98"/>
    <n v="10495"/>
    <x v="45"/>
    <x v="3"/>
    <x v="3"/>
  </r>
  <r>
    <x v="8"/>
    <n v="33"/>
    <n v="825"/>
    <x v="45"/>
    <x v="1"/>
    <x v="3"/>
  </r>
  <r>
    <x v="16"/>
    <n v="43"/>
    <n v="4075"/>
    <x v="45"/>
    <x v="3"/>
    <x v="3"/>
  </r>
  <r>
    <x v="8"/>
    <n v="9"/>
    <n v="225"/>
    <x v="45"/>
    <x v="1"/>
    <x v="3"/>
  </r>
  <r>
    <x v="8"/>
    <n v="6"/>
    <n v="150"/>
    <x v="45"/>
    <x v="1"/>
    <x v="3"/>
  </r>
  <r>
    <x v="16"/>
    <n v="108"/>
    <n v="2700"/>
    <x v="44"/>
    <x v="2"/>
    <x v="3"/>
  </r>
  <r>
    <x v="17"/>
    <n v="1"/>
    <n v="1625"/>
    <x v="44"/>
    <x v="0"/>
    <x v="3"/>
  </r>
  <r>
    <x v="3"/>
    <n v="1"/>
    <n v="40"/>
    <x v="44"/>
    <x v="0"/>
    <x v="3"/>
  </r>
  <r>
    <x v="15"/>
    <n v="1"/>
    <n v="300"/>
    <x v="46"/>
    <x v="1"/>
    <x v="3"/>
  </r>
  <r>
    <x v="7"/>
    <n v="2"/>
    <n v="100"/>
    <x v="46"/>
    <x v="0"/>
    <x v="3"/>
  </r>
  <r>
    <x v="18"/>
    <n v="16"/>
    <n v="775"/>
    <x v="46"/>
    <x v="1"/>
    <x v="3"/>
  </r>
  <r>
    <x v="4"/>
    <n v="4"/>
    <n v="575"/>
    <x v="46"/>
    <x v="0"/>
    <x v="3"/>
  </r>
  <r>
    <x v="3"/>
    <n v="2"/>
    <n v="350"/>
    <x v="46"/>
    <x v="0"/>
    <x v="3"/>
  </r>
  <r>
    <x v="15"/>
    <n v="2"/>
    <n v="150"/>
    <x v="46"/>
    <x v="0"/>
    <x v="3"/>
  </r>
  <r>
    <x v="17"/>
    <n v="1"/>
    <n v="200"/>
    <x v="46"/>
    <x v="0"/>
    <x v="3"/>
  </r>
  <r>
    <x v="7"/>
    <n v="1"/>
    <n v="75"/>
    <x v="47"/>
    <x v="0"/>
    <x v="3"/>
  </r>
  <r>
    <x v="3"/>
    <n v="1"/>
    <n v="175"/>
    <x v="47"/>
    <x v="0"/>
    <x v="3"/>
  </r>
  <r>
    <x v="11"/>
    <n v="26"/>
    <n v="650"/>
    <x v="47"/>
    <x v="1"/>
    <x v="3"/>
  </r>
  <r>
    <x v="18"/>
    <n v="1"/>
    <n v="50"/>
    <x v="47"/>
    <x v="1"/>
    <x v="3"/>
  </r>
  <r>
    <x v="18"/>
    <n v="1"/>
    <n v="25"/>
    <x v="47"/>
    <x v="1"/>
    <x v="3"/>
  </r>
  <r>
    <x v="18"/>
    <n v="13"/>
    <n v="325"/>
    <x v="47"/>
    <x v="1"/>
    <x v="3"/>
  </r>
  <r>
    <x v="18"/>
    <n v="28"/>
    <n v="850"/>
    <x v="47"/>
    <x v="1"/>
    <x v="3"/>
  </r>
  <r>
    <x v="7"/>
    <n v="1"/>
    <n v="425"/>
    <x v="48"/>
    <x v="1"/>
    <x v="3"/>
  </r>
  <r>
    <x v="11"/>
    <n v="45"/>
    <n v="1125"/>
    <x v="48"/>
    <x v="1"/>
    <x v="3"/>
  </r>
  <r>
    <x v="7"/>
    <n v="2"/>
    <n v="600"/>
    <x v="49"/>
    <x v="1"/>
    <x v="3"/>
  </r>
  <r>
    <x v="5"/>
    <n v="3"/>
    <n v="125"/>
    <x v="49"/>
    <x v="2"/>
    <x v="3"/>
  </r>
  <r>
    <x v="6"/>
    <n v="8"/>
    <n v="520"/>
    <x v="50"/>
    <x v="1"/>
    <x v="3"/>
  </r>
  <r>
    <x v="16"/>
    <n v="1"/>
    <n v="200"/>
    <x v="50"/>
    <x v="0"/>
    <x v="3"/>
  </r>
  <r>
    <x v="11"/>
    <n v="29"/>
    <n v="725"/>
    <x v="50"/>
    <x v="1"/>
    <x v="3"/>
  </r>
  <r>
    <x v="11"/>
    <n v="20"/>
    <n v="500"/>
    <x v="50"/>
    <x v="1"/>
    <x v="3"/>
  </r>
  <r>
    <x v="12"/>
    <n v="1"/>
    <n v="700"/>
    <x v="51"/>
    <x v="0"/>
    <x v="3"/>
  </r>
  <r>
    <x v="2"/>
    <n v="2"/>
    <n v="800"/>
    <x v="51"/>
    <x v="2"/>
    <x v="3"/>
  </r>
  <r>
    <x v="11"/>
    <n v="12"/>
    <n v="300"/>
    <x v="51"/>
    <x v="1"/>
    <x v="3"/>
  </r>
  <r>
    <x v="16"/>
    <n v="1"/>
    <n v="275"/>
    <x v="51"/>
    <x v="2"/>
    <x v="3"/>
  </r>
  <r>
    <x v="16"/>
    <n v="1"/>
    <n v="150"/>
    <x v="51"/>
    <x v="0"/>
    <x v="3"/>
  </r>
  <r>
    <x v="0"/>
    <n v="5"/>
    <n v="150"/>
    <x v="51"/>
    <x v="1"/>
    <x v="3"/>
  </r>
  <r>
    <x v="17"/>
    <n v="1"/>
    <n v="155"/>
    <x v="51"/>
    <x v="0"/>
    <x v="3"/>
  </r>
  <r>
    <x v="14"/>
    <n v="1"/>
    <n v="1480"/>
    <x v="51"/>
    <x v="4"/>
    <x v="3"/>
  </r>
  <r>
    <x v="11"/>
    <n v="1"/>
    <n v="725"/>
    <x v="51"/>
    <x v="0"/>
    <x v="3"/>
  </r>
  <r>
    <x v="2"/>
    <n v="4"/>
    <n v="1125"/>
    <x v="52"/>
    <x v="0"/>
    <x v="3"/>
  </r>
  <r>
    <x v="18"/>
    <n v="6"/>
    <n v="175"/>
    <x v="52"/>
    <x v="1"/>
    <x v="3"/>
  </r>
  <r>
    <x v="18"/>
    <n v="18"/>
    <n v="900"/>
    <x v="52"/>
    <x v="1"/>
    <x v="3"/>
  </r>
  <r>
    <x v="16"/>
    <n v="1"/>
    <n v="150"/>
    <x v="53"/>
    <x v="2"/>
    <x v="3"/>
  </r>
  <r>
    <x v="11"/>
    <n v="32"/>
    <n v="800"/>
    <x v="53"/>
    <x v="1"/>
    <x v="3"/>
  </r>
  <r>
    <x v="21"/>
    <n v="1"/>
    <m/>
    <x v="39"/>
    <x v="0"/>
    <x v="1"/>
  </r>
  <r>
    <x v="21"/>
    <n v="1"/>
    <m/>
    <x v="39"/>
    <x v="1"/>
    <x v="1"/>
  </r>
  <r>
    <x v="21"/>
    <n v="3"/>
    <n v="3425"/>
    <x v="53"/>
    <x v="2"/>
    <x v="3"/>
  </r>
  <r>
    <x v="7"/>
    <n v="1"/>
    <n v="125"/>
    <x v="53"/>
    <x v="0"/>
    <x v="3"/>
  </r>
  <r>
    <x v="7"/>
    <n v="1"/>
    <n v="175"/>
    <x v="53"/>
    <x v="0"/>
    <x v="3"/>
  </r>
  <r>
    <x v="11"/>
    <n v="11"/>
    <n v="275"/>
    <x v="53"/>
    <x v="1"/>
    <x v="3"/>
  </r>
  <r>
    <x v="11"/>
    <n v="2"/>
    <n v="325"/>
    <x v="53"/>
    <x v="0"/>
    <x v="3"/>
  </r>
  <r>
    <x v="15"/>
    <n v="1"/>
    <m/>
    <x v="39"/>
    <x v="0"/>
    <x v="1"/>
  </r>
  <r>
    <x v="15"/>
    <n v="3"/>
    <n v="300"/>
    <x v="54"/>
    <x v="0"/>
    <x v="3"/>
  </r>
  <r>
    <x v="11"/>
    <n v="36"/>
    <n v="125"/>
    <x v="55"/>
    <x v="1"/>
    <x v="3"/>
  </r>
  <r>
    <x v="19"/>
    <n v="1"/>
    <n v="50"/>
    <x v="55"/>
    <x v="0"/>
    <x v="3"/>
  </r>
  <r>
    <x v="1"/>
    <n v="2"/>
    <n v="250"/>
    <x v="55"/>
    <x v="0"/>
    <x v="3"/>
  </r>
  <r>
    <x v="18"/>
    <n v="1"/>
    <n v="2250"/>
    <x v="39"/>
    <x v="1"/>
    <x v="2"/>
  </r>
  <r>
    <x v="12"/>
    <n v="1"/>
    <n v="12779.91"/>
    <x v="39"/>
    <x v="1"/>
    <x v="2"/>
  </r>
  <r>
    <x v="6"/>
    <n v="1"/>
    <n v="47535.199999999997"/>
    <x v="39"/>
    <x v="0"/>
    <x v="2"/>
  </r>
  <r>
    <x v="16"/>
    <n v="1"/>
    <n v="2983.05"/>
    <x v="39"/>
    <x v="1"/>
    <x v="2"/>
  </r>
  <r>
    <x v="7"/>
    <n v="1"/>
    <n v="7170.79"/>
    <x v="39"/>
    <x v="1"/>
    <x v="2"/>
  </r>
  <r>
    <x v="24"/>
    <n v="1"/>
    <n v="171.27"/>
    <x v="56"/>
    <x v="5"/>
    <x v="2"/>
  </r>
  <r>
    <x v="1"/>
    <n v="1"/>
    <n v="2554.56"/>
    <x v="40"/>
    <x v="0"/>
    <x v="2"/>
  </r>
  <r>
    <x v="1"/>
    <n v="1"/>
    <n v="53750"/>
    <x v="40"/>
    <x v="4"/>
    <x v="2"/>
  </r>
  <r>
    <x v="18"/>
    <n v="1"/>
    <n v="2761.2"/>
    <x v="40"/>
    <x v="1"/>
    <x v="2"/>
  </r>
  <r>
    <x v="13"/>
    <n v="1"/>
    <n v="46.2"/>
    <x v="40"/>
    <x v="1"/>
    <x v="2"/>
  </r>
  <r>
    <x v="13"/>
    <n v="1"/>
    <s v="NO GENERA"/>
    <x v="40"/>
    <x v="1"/>
    <x v="2"/>
  </r>
  <r>
    <x v="13"/>
    <n v="1"/>
    <s v="NO GENERA"/>
    <x v="40"/>
    <x v="1"/>
    <x v="2"/>
  </r>
  <r>
    <x v="3"/>
    <n v="1"/>
    <n v="4575.55"/>
    <x v="56"/>
    <x v="0"/>
    <x v="2"/>
  </r>
  <r>
    <x v="7"/>
    <n v="1"/>
    <n v="400"/>
    <x v="40"/>
    <x v="1"/>
    <x v="2"/>
  </r>
  <r>
    <x v="9"/>
    <n v="1"/>
    <n v="1374.63"/>
    <x v="40"/>
    <x v="5"/>
    <x v="2"/>
  </r>
  <r>
    <x v="3"/>
    <n v="1"/>
    <n v="445.51"/>
    <x v="41"/>
    <x v="2"/>
    <x v="2"/>
  </r>
  <r>
    <x v="1"/>
    <n v="1"/>
    <n v="3433.14"/>
    <x v="41"/>
    <x v="1"/>
    <x v="2"/>
  </r>
  <r>
    <x v="11"/>
    <n v="1"/>
    <n v="2358.31"/>
    <x v="42"/>
    <x v="0"/>
    <x v="2"/>
  </r>
  <r>
    <x v="12"/>
    <n v="1"/>
    <n v="12779.91"/>
    <x v="43"/>
    <x v="2"/>
    <x v="2"/>
  </r>
  <r>
    <x v="6"/>
    <n v="1"/>
    <n v="5208.1899999999996"/>
    <x v="43"/>
    <x v="0"/>
    <x v="2"/>
  </r>
  <r>
    <x v="2"/>
    <n v="1"/>
    <n v="1035"/>
    <x v="43"/>
    <x v="0"/>
    <x v="2"/>
  </r>
  <r>
    <x v="14"/>
    <n v="1"/>
    <s v="EXONERADO"/>
    <x v="44"/>
    <x v="0"/>
    <x v="2"/>
  </r>
  <r>
    <x v="7"/>
    <n v="1"/>
    <n v="3999.4"/>
    <x v="44"/>
    <x v="0"/>
    <x v="2"/>
  </r>
  <r>
    <x v="1"/>
    <n v="1"/>
    <n v="950.46"/>
    <x v="43"/>
    <x v="4"/>
    <x v="2"/>
  </r>
  <r>
    <x v="6"/>
    <n v="1"/>
    <n v="515.22"/>
    <x v="44"/>
    <x v="2"/>
    <x v="2"/>
  </r>
  <r>
    <x v="7"/>
    <n v="1"/>
    <n v="17727.990000000002"/>
    <x v="44"/>
    <x v="1"/>
    <x v="2"/>
  </r>
  <r>
    <x v="1"/>
    <n v="1"/>
    <s v="EXONERADO"/>
    <x v="44"/>
    <x v="0"/>
    <x v="2"/>
  </r>
  <r>
    <x v="19"/>
    <n v="1"/>
    <n v="100"/>
    <x v="45"/>
    <x v="2"/>
    <x v="2"/>
  </r>
  <r>
    <x v="18"/>
    <n v="1"/>
    <n v="697.46"/>
    <x v="44"/>
    <x v="0"/>
    <x v="2"/>
  </r>
  <r>
    <x v="1"/>
    <n v="1"/>
    <n v="906.25"/>
    <x v="45"/>
    <x v="0"/>
    <x v="2"/>
  </r>
  <r>
    <x v="6"/>
    <n v="1"/>
    <n v="28278.05"/>
    <x v="44"/>
    <x v="5"/>
    <x v="2"/>
  </r>
  <r>
    <x v="8"/>
    <n v="1"/>
    <n v="218.25"/>
    <x v="45"/>
    <x v="1"/>
    <x v="2"/>
  </r>
  <r>
    <x v="11"/>
    <n v="1"/>
    <n v="9544.51"/>
    <x v="45"/>
    <x v="1"/>
    <x v="2"/>
  </r>
  <r>
    <x v="18"/>
    <n v="1"/>
    <n v="11560"/>
    <x v="57"/>
    <x v="1"/>
    <x v="2"/>
  </r>
  <r>
    <x v="11"/>
    <n v="1"/>
    <n v="6911.7"/>
    <x v="45"/>
    <x v="1"/>
    <x v="2"/>
  </r>
  <r>
    <x v="11"/>
    <n v="1"/>
    <n v="6911.7"/>
    <x v="45"/>
    <x v="1"/>
    <x v="2"/>
  </r>
  <r>
    <x v="11"/>
    <n v="1"/>
    <n v="1685"/>
    <x v="45"/>
    <x v="1"/>
    <x v="2"/>
  </r>
  <r>
    <x v="6"/>
    <n v="1"/>
    <n v="58086.53"/>
    <x v="57"/>
    <x v="5"/>
    <x v="2"/>
  </r>
  <r>
    <x v="14"/>
    <n v="1"/>
    <n v="783.92"/>
    <x v="57"/>
    <x v="0"/>
    <x v="2"/>
  </r>
  <r>
    <x v="12"/>
    <n v="1"/>
    <m/>
    <x v="39"/>
    <x v="0"/>
    <x v="1"/>
  </r>
  <r>
    <x v="12"/>
    <n v="1"/>
    <m/>
    <x v="39"/>
    <x v="0"/>
    <x v="1"/>
  </r>
  <r>
    <x v="12"/>
    <n v="1"/>
    <n v="14952.89"/>
    <x v="57"/>
    <x v="0"/>
    <x v="2"/>
  </r>
  <r>
    <x v="3"/>
    <n v="1"/>
    <n v="150"/>
    <x v="57"/>
    <x v="0"/>
    <x v="2"/>
  </r>
  <r>
    <x v="7"/>
    <n v="1"/>
    <n v="5522.5"/>
    <x v="57"/>
    <x v="0"/>
    <x v="2"/>
  </r>
  <r>
    <x v="7"/>
    <n v="1"/>
    <n v="1565.48"/>
    <x v="57"/>
    <x v="0"/>
    <x v="2"/>
  </r>
  <r>
    <x v="1"/>
    <n v="1"/>
    <n v="892.95"/>
    <x v="45"/>
    <x v="0"/>
    <x v="2"/>
  </r>
  <r>
    <x v="16"/>
    <n v="1"/>
    <n v="4202.13"/>
    <x v="40"/>
    <x v="1"/>
    <x v="2"/>
  </r>
  <r>
    <x v="3"/>
    <n v="1"/>
    <n v="150"/>
    <x v="58"/>
    <x v="0"/>
    <x v="2"/>
  </r>
  <r>
    <x v="5"/>
    <n v="1"/>
    <n v="6875"/>
    <x v="46"/>
    <x v="0"/>
    <x v="2"/>
  </r>
  <r>
    <x v="2"/>
    <n v="1"/>
    <n v="420"/>
    <x v="46"/>
    <x v="5"/>
    <x v="2"/>
  </r>
  <r>
    <x v="16"/>
    <n v="1"/>
    <n v="2956.58"/>
    <x v="46"/>
    <x v="0"/>
    <x v="2"/>
  </r>
  <r>
    <x v="23"/>
    <n v="1"/>
    <m/>
    <x v="39"/>
    <x v="2"/>
    <x v="0"/>
  </r>
  <r>
    <x v="23"/>
    <n v="1"/>
    <m/>
    <x v="39"/>
    <x v="3"/>
    <x v="0"/>
  </r>
  <r>
    <x v="23"/>
    <n v="1"/>
    <n v="18108.03"/>
    <x v="46"/>
    <x v="2"/>
    <x v="2"/>
  </r>
  <r>
    <x v="1"/>
    <n v="1"/>
    <n v="493.12"/>
    <x v="46"/>
    <x v="1"/>
    <x v="2"/>
  </r>
  <r>
    <x v="16"/>
    <n v="1"/>
    <n v="1280"/>
    <x v="46"/>
    <x v="0"/>
    <x v="2"/>
  </r>
  <r>
    <x v="7"/>
    <n v="1"/>
    <n v="3244.78"/>
    <x v="59"/>
    <x v="5"/>
    <x v="2"/>
  </r>
  <r>
    <x v="2"/>
    <n v="1"/>
    <s v="EXONERADO"/>
    <x v="59"/>
    <x v="0"/>
    <x v="2"/>
  </r>
  <r>
    <x v="16"/>
    <n v="1"/>
    <n v="35"/>
    <x v="47"/>
    <x v="4"/>
    <x v="2"/>
  </r>
  <r>
    <x v="0"/>
    <n v="1"/>
    <n v="229.72"/>
    <x v="47"/>
    <x v="0"/>
    <x v="2"/>
  </r>
  <r>
    <x v="6"/>
    <n v="1"/>
    <n v="8750"/>
    <x v="47"/>
    <x v="0"/>
    <x v="2"/>
  </r>
  <r>
    <x v="17"/>
    <n v="1"/>
    <n v="700"/>
    <x v="47"/>
    <x v="1"/>
    <x v="2"/>
  </r>
  <r>
    <x v="1"/>
    <n v="1"/>
    <n v="596.70000000000005"/>
    <x v="58"/>
    <x v="2"/>
    <x v="2"/>
  </r>
  <r>
    <x v="7"/>
    <n v="1"/>
    <n v="1000"/>
    <x v="59"/>
    <x v="1"/>
    <x v="2"/>
  </r>
  <r>
    <x v="11"/>
    <n v="1"/>
    <n v="250"/>
    <x v="47"/>
    <x v="4"/>
    <x v="2"/>
  </r>
  <r>
    <x v="5"/>
    <n v="1"/>
    <n v="3234.72"/>
    <x v="47"/>
    <x v="0"/>
    <x v="2"/>
  </r>
  <r>
    <x v="3"/>
    <n v="1"/>
    <n v="1409.7"/>
    <x v="47"/>
    <x v="1"/>
    <x v="2"/>
  </r>
  <r>
    <x v="12"/>
    <n v="1"/>
    <n v="2186.7600000000002"/>
    <x v="60"/>
    <x v="0"/>
    <x v="2"/>
  </r>
  <r>
    <x v="7"/>
    <n v="1"/>
    <n v="7406.25"/>
    <x v="60"/>
    <x v="0"/>
    <x v="2"/>
  </r>
  <r>
    <x v="1"/>
    <n v="1"/>
    <n v="2775"/>
    <x v="48"/>
    <x v="0"/>
    <x v="2"/>
  </r>
  <r>
    <x v="5"/>
    <n v="1"/>
    <n v="2672.87"/>
    <x v="60"/>
    <x v="0"/>
    <x v="2"/>
  </r>
  <r>
    <x v="1"/>
    <n v="1"/>
    <n v="150"/>
    <x v="48"/>
    <x v="0"/>
    <x v="2"/>
  </r>
  <r>
    <x v="10"/>
    <n v="1"/>
    <n v="278.89999999999998"/>
    <x v="48"/>
    <x v="4"/>
    <x v="2"/>
  </r>
  <r>
    <x v="12"/>
    <n v="1"/>
    <n v="342.08"/>
    <x v="48"/>
    <x v="0"/>
    <x v="2"/>
  </r>
  <r>
    <x v="13"/>
    <n v="1"/>
    <m/>
    <x v="39"/>
    <x v="0"/>
    <x v="1"/>
  </r>
  <r>
    <x v="13"/>
    <n v="1"/>
    <m/>
    <x v="39"/>
    <x v="0"/>
    <x v="1"/>
  </r>
  <r>
    <x v="13"/>
    <n v="1"/>
    <n v="19112.189999999999"/>
    <x v="49"/>
    <x v="5"/>
    <x v="2"/>
  </r>
  <r>
    <x v="11"/>
    <n v="1"/>
    <n v="4545.1400000000003"/>
    <x v="49"/>
    <x v="0"/>
    <x v="2"/>
  </r>
  <r>
    <x v="2"/>
    <n v="1"/>
    <n v="1564.31"/>
    <x v="50"/>
    <x v="0"/>
    <x v="2"/>
  </r>
  <r>
    <x v="11"/>
    <n v="1"/>
    <n v="85"/>
    <x v="50"/>
    <x v="1"/>
    <x v="2"/>
  </r>
  <r>
    <x v="7"/>
    <n v="1"/>
    <n v="442.5"/>
    <x v="50"/>
    <x v="0"/>
    <x v="2"/>
  </r>
  <r>
    <x v="7"/>
    <n v="1"/>
    <n v="50"/>
    <x v="50"/>
    <x v="0"/>
    <x v="2"/>
  </r>
  <r>
    <x v="17"/>
    <n v="1"/>
    <n v="154.15"/>
    <x v="60"/>
    <x v="1"/>
    <x v="2"/>
  </r>
  <r>
    <x v="1"/>
    <n v="1"/>
    <n v="2328.12"/>
    <x v="49"/>
    <x v="1"/>
    <x v="2"/>
  </r>
  <r>
    <x v="8"/>
    <n v="1"/>
    <n v="72"/>
    <x v="50"/>
    <x v="0"/>
    <x v="2"/>
  </r>
  <r>
    <x v="9"/>
    <n v="1"/>
    <n v="284.27999999999997"/>
    <x v="50"/>
    <x v="1"/>
    <x v="2"/>
  </r>
  <r>
    <x v="9"/>
    <n v="1"/>
    <n v="3170"/>
    <x v="50"/>
    <x v="2"/>
    <x v="2"/>
  </r>
  <r>
    <x v="12"/>
    <n v="1"/>
    <n v="658.17"/>
    <x v="60"/>
    <x v="1"/>
    <x v="2"/>
  </r>
  <r>
    <x v="3"/>
    <n v="1"/>
    <n v="1134.55"/>
    <x v="51"/>
    <x v="0"/>
    <x v="2"/>
  </r>
  <r>
    <x v="7"/>
    <n v="1"/>
    <n v="900"/>
    <x v="51"/>
    <x v="0"/>
    <x v="2"/>
  </r>
  <r>
    <x v="2"/>
    <n v="1"/>
    <n v="3449.43"/>
    <x v="51"/>
    <x v="0"/>
    <x v="2"/>
  </r>
  <r>
    <x v="8"/>
    <n v="1"/>
    <n v="113703.74"/>
    <x v="51"/>
    <x v="1"/>
    <x v="2"/>
  </r>
  <r>
    <x v="7"/>
    <n v="1"/>
    <n v="1507.5"/>
    <x v="51"/>
    <x v="0"/>
    <x v="2"/>
  </r>
  <r>
    <x v="1"/>
    <n v="1"/>
    <n v="9918.5499999999993"/>
    <x v="52"/>
    <x v="1"/>
    <x v="2"/>
  </r>
  <r>
    <x v="0"/>
    <n v="1"/>
    <n v="20073.240000000002"/>
    <x v="52"/>
    <x v="5"/>
    <x v="2"/>
  </r>
  <r>
    <x v="11"/>
    <n v="1"/>
    <n v="8491.3799999999992"/>
    <x v="52"/>
    <x v="1"/>
    <x v="2"/>
  </r>
  <r>
    <x v="6"/>
    <n v="1"/>
    <n v="20827.22"/>
    <x v="52"/>
    <x v="2"/>
    <x v="2"/>
  </r>
  <r>
    <x v="9"/>
    <n v="1"/>
    <n v="4800"/>
    <x v="61"/>
    <x v="1"/>
    <x v="2"/>
  </r>
  <r>
    <x v="10"/>
    <n v="1"/>
    <n v="250"/>
    <x v="61"/>
    <x v="0"/>
    <x v="2"/>
  </r>
  <r>
    <x v="3"/>
    <n v="1"/>
    <n v="2760"/>
    <x v="61"/>
    <x v="0"/>
    <x v="2"/>
  </r>
  <r>
    <x v="12"/>
    <n v="1"/>
    <n v="100"/>
    <x v="61"/>
    <x v="0"/>
    <x v="2"/>
  </r>
  <r>
    <x v="2"/>
    <n v="1"/>
    <n v="128.25"/>
    <x v="61"/>
    <x v="2"/>
    <x v="2"/>
  </r>
  <r>
    <x v="7"/>
    <n v="1"/>
    <n v="630"/>
    <x v="61"/>
    <x v="0"/>
    <x v="2"/>
  </r>
  <r>
    <x v="3"/>
    <n v="1"/>
    <n v="585.66"/>
    <x v="61"/>
    <x v="1"/>
    <x v="2"/>
  </r>
  <r>
    <x v="6"/>
    <n v="1"/>
    <n v="5000"/>
    <x v="53"/>
    <x v="1"/>
    <x v="2"/>
  </r>
  <r>
    <x v="6"/>
    <n v="1"/>
    <n v="9290.9599999999991"/>
    <x v="53"/>
    <x v="1"/>
    <x v="2"/>
  </r>
  <r>
    <x v="6"/>
    <n v="1"/>
    <n v="4322.5"/>
    <x v="52"/>
    <x v="1"/>
    <x v="2"/>
  </r>
  <r>
    <x v="7"/>
    <n v="1"/>
    <n v="470"/>
    <x v="53"/>
    <x v="2"/>
    <x v="2"/>
  </r>
  <r>
    <x v="7"/>
    <n v="1"/>
    <n v="300"/>
    <x v="54"/>
    <x v="0"/>
    <x v="2"/>
  </r>
  <r>
    <x v="7"/>
    <n v="1"/>
    <n v="800"/>
    <x v="54"/>
    <x v="0"/>
    <x v="2"/>
  </r>
  <r>
    <x v="4"/>
    <n v="1"/>
    <n v="19213.61"/>
    <x v="55"/>
    <x v="4"/>
    <x v="2"/>
  </r>
  <r>
    <x v="7"/>
    <n v="1"/>
    <n v="1553.78"/>
    <x v="55"/>
    <x v="0"/>
    <x v="2"/>
  </r>
  <r>
    <x v="6"/>
    <n v="1"/>
    <n v="3106.81"/>
    <x v="55"/>
    <x v="1"/>
    <x v="2"/>
  </r>
  <r>
    <x v="0"/>
    <n v="1"/>
    <m/>
    <x v="39"/>
    <x v="1"/>
    <x v="0"/>
  </r>
  <r>
    <x v="0"/>
    <n v="1"/>
    <m/>
    <x v="39"/>
    <x v="0"/>
    <x v="0"/>
  </r>
  <r>
    <x v="0"/>
    <n v="1"/>
    <m/>
    <x v="39"/>
    <x v="1"/>
    <x v="1"/>
  </r>
  <r>
    <x v="0"/>
    <n v="1"/>
    <m/>
    <x v="39"/>
    <x v="1"/>
    <x v="1"/>
  </r>
  <r>
    <x v="1"/>
    <n v="1"/>
    <m/>
    <x v="39"/>
    <x v="0"/>
    <x v="0"/>
  </r>
  <r>
    <x v="1"/>
    <n v="1"/>
    <m/>
    <x v="39"/>
    <x v="1"/>
    <x v="0"/>
  </r>
  <r>
    <x v="1"/>
    <n v="1"/>
    <m/>
    <x v="39"/>
    <x v="0"/>
    <x v="0"/>
  </r>
  <r>
    <x v="1"/>
    <n v="1"/>
    <m/>
    <x v="39"/>
    <x v="4"/>
    <x v="0"/>
  </r>
  <r>
    <x v="1"/>
    <n v="1"/>
    <m/>
    <x v="39"/>
    <x v="4"/>
    <x v="1"/>
  </r>
  <r>
    <x v="1"/>
    <n v="1"/>
    <m/>
    <x v="39"/>
    <x v="1"/>
    <x v="1"/>
  </r>
  <r>
    <x v="1"/>
    <n v="1"/>
    <m/>
    <x v="39"/>
    <x v="0"/>
    <x v="1"/>
  </r>
  <r>
    <x v="1"/>
    <n v="1"/>
    <m/>
    <x v="39"/>
    <x v="0"/>
    <x v="1"/>
  </r>
  <r>
    <x v="1"/>
    <n v="1"/>
    <m/>
    <x v="39"/>
    <x v="0"/>
    <x v="1"/>
  </r>
  <r>
    <x v="1"/>
    <n v="1"/>
    <m/>
    <x v="39"/>
    <x v="1"/>
    <x v="1"/>
  </r>
  <r>
    <x v="1"/>
    <n v="1"/>
    <m/>
    <x v="39"/>
    <x v="0"/>
    <x v="1"/>
  </r>
  <r>
    <x v="1"/>
    <n v="1"/>
    <m/>
    <x v="39"/>
    <x v="0"/>
    <x v="1"/>
  </r>
  <r>
    <x v="1"/>
    <n v="1"/>
    <m/>
    <x v="39"/>
    <x v="1"/>
    <x v="1"/>
  </r>
  <r>
    <x v="1"/>
    <n v="1"/>
    <m/>
    <x v="39"/>
    <x v="0"/>
    <x v="1"/>
  </r>
  <r>
    <x v="1"/>
    <n v="1"/>
    <m/>
    <x v="39"/>
    <x v="1"/>
    <x v="1"/>
  </r>
  <r>
    <x v="1"/>
    <n v="1"/>
    <m/>
    <x v="39"/>
    <x v="4"/>
    <x v="1"/>
  </r>
  <r>
    <x v="1"/>
    <n v="1"/>
    <m/>
    <x v="39"/>
    <x v="0"/>
    <x v="1"/>
  </r>
  <r>
    <x v="1"/>
    <n v="1"/>
    <m/>
    <x v="39"/>
    <x v="0"/>
    <x v="1"/>
  </r>
  <r>
    <x v="1"/>
    <n v="1"/>
    <m/>
    <x v="39"/>
    <x v="0"/>
    <x v="1"/>
  </r>
  <r>
    <x v="2"/>
    <n v="1"/>
    <m/>
    <x v="39"/>
    <x v="3"/>
    <x v="0"/>
  </r>
  <r>
    <x v="2"/>
    <n v="1"/>
    <m/>
    <x v="39"/>
    <x v="0"/>
    <x v="0"/>
  </r>
  <r>
    <x v="2"/>
    <n v="1"/>
    <m/>
    <x v="39"/>
    <x v="0"/>
    <x v="1"/>
  </r>
  <r>
    <x v="2"/>
    <n v="1"/>
    <m/>
    <x v="39"/>
    <x v="0"/>
    <x v="1"/>
  </r>
  <r>
    <x v="2"/>
    <n v="1"/>
    <m/>
    <x v="39"/>
    <x v="1"/>
    <x v="1"/>
  </r>
  <r>
    <x v="2"/>
    <n v="1"/>
    <m/>
    <x v="39"/>
    <x v="0"/>
    <x v="1"/>
  </r>
  <r>
    <x v="2"/>
    <n v="1"/>
    <m/>
    <x v="39"/>
    <x v="0"/>
    <x v="1"/>
  </r>
  <r>
    <x v="2"/>
    <n v="1"/>
    <m/>
    <x v="39"/>
    <x v="0"/>
    <x v="1"/>
  </r>
  <r>
    <x v="2"/>
    <n v="1"/>
    <m/>
    <x v="39"/>
    <x v="0"/>
    <x v="1"/>
  </r>
  <r>
    <x v="3"/>
    <n v="1"/>
    <m/>
    <x v="39"/>
    <x v="0"/>
    <x v="0"/>
  </r>
  <r>
    <x v="3"/>
    <n v="1"/>
    <m/>
    <x v="39"/>
    <x v="2"/>
    <x v="0"/>
  </r>
  <r>
    <x v="3"/>
    <n v="1"/>
    <m/>
    <x v="39"/>
    <x v="1"/>
    <x v="0"/>
  </r>
  <r>
    <x v="3"/>
    <n v="1"/>
    <m/>
    <x v="39"/>
    <x v="2"/>
    <x v="0"/>
  </r>
  <r>
    <x v="3"/>
    <n v="1"/>
    <m/>
    <x v="39"/>
    <x v="0"/>
    <x v="1"/>
  </r>
  <r>
    <x v="3"/>
    <n v="1"/>
    <m/>
    <x v="39"/>
    <x v="1"/>
    <x v="1"/>
  </r>
  <r>
    <x v="3"/>
    <n v="1"/>
    <m/>
    <x v="39"/>
    <x v="1"/>
    <x v="1"/>
  </r>
  <r>
    <x v="3"/>
    <n v="1"/>
    <m/>
    <x v="39"/>
    <x v="1"/>
    <x v="1"/>
  </r>
  <r>
    <x v="3"/>
    <n v="1"/>
    <m/>
    <x v="39"/>
    <x v="1"/>
    <x v="1"/>
  </r>
  <r>
    <x v="3"/>
    <n v="1"/>
    <m/>
    <x v="39"/>
    <x v="2"/>
    <x v="0"/>
  </r>
  <r>
    <x v="19"/>
    <n v="1"/>
    <m/>
    <x v="39"/>
    <x v="3"/>
    <x v="0"/>
  </r>
  <r>
    <x v="19"/>
    <n v="1"/>
    <m/>
    <x v="39"/>
    <x v="0"/>
    <x v="1"/>
  </r>
  <r>
    <x v="19"/>
    <n v="1"/>
    <m/>
    <x v="39"/>
    <x v="4"/>
    <x v="1"/>
  </r>
  <r>
    <x v="19"/>
    <n v="1"/>
    <m/>
    <x v="39"/>
    <x v="0"/>
    <x v="1"/>
  </r>
  <r>
    <x v="19"/>
    <n v="1"/>
    <m/>
    <x v="39"/>
    <x v="5"/>
    <x v="0"/>
  </r>
  <r>
    <x v="5"/>
    <n v="1"/>
    <m/>
    <x v="39"/>
    <x v="0"/>
    <x v="1"/>
  </r>
  <r>
    <x v="5"/>
    <n v="1"/>
    <m/>
    <x v="39"/>
    <x v="0"/>
    <x v="1"/>
  </r>
  <r>
    <x v="5"/>
    <n v="1"/>
    <m/>
    <x v="39"/>
    <x v="1"/>
    <x v="1"/>
  </r>
  <r>
    <x v="20"/>
    <n v="1"/>
    <m/>
    <x v="39"/>
    <x v="4"/>
    <x v="0"/>
  </r>
  <r>
    <x v="6"/>
    <n v="1"/>
    <m/>
    <x v="39"/>
    <x v="6"/>
    <x v="1"/>
  </r>
  <r>
    <x v="6"/>
    <n v="1"/>
    <m/>
    <x v="39"/>
    <x v="0"/>
    <x v="1"/>
  </r>
  <r>
    <x v="6"/>
    <n v="1"/>
    <m/>
    <x v="39"/>
    <x v="1"/>
    <x v="0"/>
  </r>
  <r>
    <x v="6"/>
    <n v="1"/>
    <m/>
    <x v="39"/>
    <x v="2"/>
    <x v="0"/>
  </r>
  <r>
    <x v="6"/>
    <n v="1"/>
    <m/>
    <x v="39"/>
    <x v="1"/>
    <x v="0"/>
  </r>
  <r>
    <x v="7"/>
    <n v="1"/>
    <m/>
    <x v="39"/>
    <x v="0"/>
    <x v="1"/>
  </r>
  <r>
    <x v="7"/>
    <n v="1"/>
    <m/>
    <x v="39"/>
    <x v="1"/>
    <x v="1"/>
  </r>
  <r>
    <x v="7"/>
    <n v="1"/>
    <m/>
    <x v="39"/>
    <x v="1"/>
    <x v="1"/>
  </r>
  <r>
    <x v="7"/>
    <n v="1"/>
    <m/>
    <x v="39"/>
    <x v="0"/>
    <x v="1"/>
  </r>
  <r>
    <x v="7"/>
    <n v="1"/>
    <m/>
    <x v="39"/>
    <x v="0"/>
    <x v="1"/>
  </r>
  <r>
    <x v="7"/>
    <n v="1"/>
    <m/>
    <x v="39"/>
    <x v="1"/>
    <x v="1"/>
  </r>
  <r>
    <x v="7"/>
    <n v="1"/>
    <m/>
    <x v="39"/>
    <x v="1"/>
    <x v="1"/>
  </r>
  <r>
    <x v="7"/>
    <n v="1"/>
    <m/>
    <x v="39"/>
    <x v="0"/>
    <x v="1"/>
  </r>
  <r>
    <x v="7"/>
    <n v="1"/>
    <m/>
    <x v="39"/>
    <x v="1"/>
    <x v="1"/>
  </r>
  <r>
    <x v="7"/>
    <n v="1"/>
    <m/>
    <x v="39"/>
    <x v="0"/>
    <x v="1"/>
  </r>
  <r>
    <x v="7"/>
    <n v="1"/>
    <m/>
    <x v="39"/>
    <x v="0"/>
    <x v="1"/>
  </r>
  <r>
    <x v="7"/>
    <n v="1"/>
    <m/>
    <x v="39"/>
    <x v="0"/>
    <x v="1"/>
  </r>
  <r>
    <x v="7"/>
    <n v="1"/>
    <m/>
    <x v="39"/>
    <x v="0"/>
    <x v="1"/>
  </r>
  <r>
    <x v="7"/>
    <n v="1"/>
    <m/>
    <x v="39"/>
    <x v="0"/>
    <x v="1"/>
  </r>
  <r>
    <x v="7"/>
    <n v="1"/>
    <m/>
    <x v="39"/>
    <x v="1"/>
    <x v="1"/>
  </r>
  <r>
    <x v="7"/>
    <n v="1"/>
    <m/>
    <x v="39"/>
    <x v="1"/>
    <x v="0"/>
  </r>
  <r>
    <x v="7"/>
    <n v="1"/>
    <m/>
    <x v="39"/>
    <x v="0"/>
    <x v="0"/>
  </r>
  <r>
    <x v="7"/>
    <n v="1"/>
    <m/>
    <x v="39"/>
    <x v="0"/>
    <x v="0"/>
  </r>
  <r>
    <x v="7"/>
    <n v="1"/>
    <m/>
    <x v="39"/>
    <x v="2"/>
    <x v="0"/>
  </r>
  <r>
    <x v="7"/>
    <n v="1"/>
    <m/>
    <x v="39"/>
    <x v="3"/>
    <x v="0"/>
  </r>
  <r>
    <x v="7"/>
    <n v="1"/>
    <m/>
    <x v="39"/>
    <x v="0"/>
    <x v="0"/>
  </r>
  <r>
    <x v="7"/>
    <n v="1"/>
    <m/>
    <x v="39"/>
    <x v="1"/>
    <x v="0"/>
  </r>
  <r>
    <x v="7"/>
    <n v="1"/>
    <m/>
    <x v="39"/>
    <x v="1"/>
    <x v="0"/>
  </r>
  <r>
    <x v="8"/>
    <n v="1"/>
    <m/>
    <x v="39"/>
    <x v="0"/>
    <x v="1"/>
  </r>
  <r>
    <x v="8"/>
    <n v="1"/>
    <m/>
    <x v="39"/>
    <x v="1"/>
    <x v="0"/>
  </r>
  <r>
    <x v="9"/>
    <n v="1"/>
    <m/>
    <x v="39"/>
    <x v="1"/>
    <x v="0"/>
  </r>
  <r>
    <x v="9"/>
    <n v="1"/>
    <m/>
    <x v="39"/>
    <x v="0"/>
    <x v="0"/>
  </r>
  <r>
    <x v="9"/>
    <n v="1"/>
    <m/>
    <x v="39"/>
    <x v="0"/>
    <x v="0"/>
  </r>
  <r>
    <x v="9"/>
    <n v="1"/>
    <m/>
    <x v="39"/>
    <x v="1"/>
    <x v="0"/>
  </r>
  <r>
    <x v="10"/>
    <n v="1"/>
    <m/>
    <x v="39"/>
    <x v="1"/>
    <x v="1"/>
  </r>
  <r>
    <x v="10"/>
    <n v="1"/>
    <m/>
    <x v="39"/>
    <x v="0"/>
    <x v="1"/>
  </r>
  <r>
    <x v="10"/>
    <n v="1"/>
    <m/>
    <x v="39"/>
    <x v="0"/>
    <x v="0"/>
  </r>
  <r>
    <x v="11"/>
    <n v="1"/>
    <m/>
    <x v="39"/>
    <x v="1"/>
    <x v="0"/>
  </r>
  <r>
    <x v="11"/>
    <n v="1"/>
    <m/>
    <x v="39"/>
    <x v="0"/>
    <x v="1"/>
  </r>
  <r>
    <x v="11"/>
    <n v="1"/>
    <m/>
    <x v="39"/>
    <x v="1"/>
    <x v="0"/>
  </r>
  <r>
    <x v="13"/>
    <n v="1"/>
    <m/>
    <x v="39"/>
    <x v="0"/>
    <x v="0"/>
  </r>
  <r>
    <x v="14"/>
    <n v="1"/>
    <m/>
    <x v="39"/>
    <x v="3"/>
    <x v="0"/>
  </r>
  <r>
    <x v="16"/>
    <n v="1"/>
    <m/>
    <x v="39"/>
    <x v="1"/>
    <x v="0"/>
  </r>
  <r>
    <x v="16"/>
    <n v="1"/>
    <m/>
    <x v="39"/>
    <x v="0"/>
    <x v="0"/>
  </r>
  <r>
    <x v="16"/>
    <n v="1"/>
    <m/>
    <x v="39"/>
    <x v="1"/>
    <x v="0"/>
  </r>
  <r>
    <x v="16"/>
    <n v="1"/>
    <m/>
    <x v="39"/>
    <x v="1"/>
    <x v="0"/>
  </r>
  <r>
    <x v="16"/>
    <n v="1"/>
    <m/>
    <x v="39"/>
    <x v="2"/>
    <x v="0"/>
  </r>
  <r>
    <x v="16"/>
    <n v="1"/>
    <m/>
    <x v="39"/>
    <x v="3"/>
    <x v="0"/>
  </r>
  <r>
    <x v="16"/>
    <n v="1"/>
    <m/>
    <x v="39"/>
    <x v="2"/>
    <x v="0"/>
  </r>
  <r>
    <x v="16"/>
    <n v="1"/>
    <m/>
    <x v="39"/>
    <x v="0"/>
    <x v="1"/>
  </r>
  <r>
    <x v="16"/>
    <n v="1"/>
    <m/>
    <x v="39"/>
    <x v="0"/>
    <x v="1"/>
  </r>
  <r>
    <x v="16"/>
    <n v="1"/>
    <m/>
    <x v="39"/>
    <x v="2"/>
    <x v="1"/>
  </r>
  <r>
    <x v="16"/>
    <n v="1"/>
    <m/>
    <x v="39"/>
    <x v="0"/>
    <x v="1"/>
  </r>
  <r>
    <x v="16"/>
    <n v="1"/>
    <m/>
    <x v="39"/>
    <x v="0"/>
    <x v="1"/>
  </r>
  <r>
    <x v="16"/>
    <n v="1"/>
    <m/>
    <x v="39"/>
    <x v="1"/>
    <x v="1"/>
  </r>
  <r>
    <x v="16"/>
    <n v="1"/>
    <m/>
    <x v="39"/>
    <x v="0"/>
    <x v="1"/>
  </r>
  <r>
    <x v="16"/>
    <n v="1"/>
    <m/>
    <x v="39"/>
    <x v="0"/>
    <x v="1"/>
  </r>
  <r>
    <x v="16"/>
    <n v="1"/>
    <m/>
    <x v="39"/>
    <x v="0"/>
    <x v="1"/>
  </r>
  <r>
    <x v="16"/>
    <n v="1"/>
    <m/>
    <x v="39"/>
    <x v="0"/>
    <x v="1"/>
  </r>
  <r>
    <x v="17"/>
    <n v="1"/>
    <m/>
    <x v="39"/>
    <x v="0"/>
    <x v="0"/>
  </r>
  <r>
    <x v="17"/>
    <n v="1"/>
    <m/>
    <x v="39"/>
    <x v="4"/>
    <x v="1"/>
  </r>
  <r>
    <x v="17"/>
    <n v="1"/>
    <m/>
    <x v="39"/>
    <x v="0"/>
    <x v="1"/>
  </r>
  <r>
    <x v="17"/>
    <n v="1"/>
    <m/>
    <x v="39"/>
    <x v="0"/>
    <x v="1"/>
  </r>
  <r>
    <x v="17"/>
    <n v="1"/>
    <m/>
    <x v="39"/>
    <x v="0"/>
    <x v="1"/>
  </r>
  <r>
    <x v="17"/>
    <n v="1"/>
    <m/>
    <x v="39"/>
    <x v="0"/>
    <x v="1"/>
  </r>
  <r>
    <x v="17"/>
    <n v="1"/>
    <m/>
    <x v="39"/>
    <x v="0"/>
    <x v="1"/>
  </r>
  <r>
    <x v="17"/>
    <n v="1"/>
    <m/>
    <x v="39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897A8-C232-4580-832E-506411B3B968}" name="TablaDinámica13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2">
  <location ref="J17:K22" firstHeaderRow="1" firstDataRow="1" firstDataCol="1"/>
  <pivotFields count="7">
    <pivotField showAll="0">
      <items count="27">
        <item x="0"/>
        <item x="18"/>
        <item x="1"/>
        <item x="2"/>
        <item x="3"/>
        <item x="22"/>
        <item x="19"/>
        <item x="20"/>
        <item x="4"/>
        <item x="5"/>
        <item x="24"/>
        <item x="6"/>
        <item x="7"/>
        <item x="9"/>
        <item x="8"/>
        <item x="10"/>
        <item x="11"/>
        <item x="12"/>
        <item x="13"/>
        <item x="21"/>
        <item m="1" x="25"/>
        <item x="14"/>
        <item x="15"/>
        <item x="16"/>
        <item x="23"/>
        <item x="17"/>
        <item t="default"/>
      </items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5">
        <item x="3"/>
        <item x="2"/>
        <item x="1"/>
        <item x="0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ANTIDAD" fld="1" showDataAs="percentOfTotal" baseField="0" baseItem="0" numFmtId="10"/>
  </dataFields>
  <formats count="3">
    <format dxfId="70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69">
      <pivotArea collapsedLevelsAreSubtotals="1" fieldPosition="0">
        <references count="1">
          <reference field="5" count="1">
            <x v="0"/>
          </reference>
        </references>
      </pivotArea>
    </format>
    <format dxfId="68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1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5D0098-F5A9-41A4-8871-9AA123169FB6}" name="TablaDinámica12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2">
  <location ref="J6:K11" firstHeaderRow="1" firstDataRow="1" firstDataCol="1"/>
  <pivotFields count="7">
    <pivotField showAll="0">
      <items count="27">
        <item x="0"/>
        <item x="18"/>
        <item x="1"/>
        <item x="2"/>
        <item x="3"/>
        <item x="22"/>
        <item x="19"/>
        <item x="20"/>
        <item x="4"/>
        <item x="5"/>
        <item x="24"/>
        <item x="6"/>
        <item x="7"/>
        <item x="9"/>
        <item x="8"/>
        <item x="10"/>
        <item x="11"/>
        <item x="12"/>
        <item x="13"/>
        <item x="21"/>
        <item m="1" x="25"/>
        <item x="14"/>
        <item x="15"/>
        <item x="16"/>
        <item x="23"/>
        <item x="17"/>
        <item t="default"/>
      </items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5">
        <item x="3"/>
        <item x="2"/>
        <item x="1"/>
        <item x="0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ANTIDAD" fld="1" baseField="0" baseItem="0"/>
  </dataFields>
  <formats count="2">
    <format dxfId="72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71">
      <pivotArea collapsedLevelsAreSubtotals="1" fieldPosition="0">
        <references count="1"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3" type="dateBetween" evalOrder="-1" id="351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541240-FDD8-4F45-A2C4-E0AF4ED60DAB}" name="TablaDinámica5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46">
  <location ref="V63:W86" firstHeaderRow="1" firstDataRow="1" firstDataCol="1" rowPageCount="1" colPageCount="1"/>
  <pivotFields count="7">
    <pivotField axis="axisRow" showAll="0" sortType="ascending">
      <items count="27">
        <item x="0"/>
        <item x="18"/>
        <item x="1"/>
        <item x="2"/>
        <item x="3"/>
        <item x="22"/>
        <item x="19"/>
        <item x="20"/>
        <item x="4"/>
        <item x="5"/>
        <item x="6"/>
        <item x="7"/>
        <item x="9"/>
        <item x="8"/>
        <item x="10"/>
        <item x="11"/>
        <item x="12"/>
        <item x="13"/>
        <item x="21"/>
        <item x="14"/>
        <item x="15"/>
        <item x="16"/>
        <item x="23"/>
        <item x="17"/>
        <item x="24"/>
        <item m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Page" multipleItemSelectionAllowed="1" showAll="0">
      <items count="5">
        <item h="1" x="0"/>
        <item h="1" x="2"/>
        <item h="1" x="3"/>
        <item x="1"/>
        <item t="default"/>
      </items>
    </pivotField>
    <pivotField showAll="0" defaultSubtotal="0"/>
  </pivotFields>
  <rowFields count="1">
    <field x="0"/>
  </rowFields>
  <rowItems count="23">
    <i>
      <x v="1"/>
    </i>
    <i>
      <x v="5"/>
    </i>
    <i>
      <x v="20"/>
    </i>
    <i>
      <x v="13"/>
    </i>
    <i>
      <x v="12"/>
    </i>
    <i>
      <x v="18"/>
    </i>
    <i>
      <x v="22"/>
    </i>
    <i>
      <x/>
    </i>
    <i>
      <x v="17"/>
    </i>
    <i>
      <x v="15"/>
    </i>
    <i>
      <x v="14"/>
    </i>
    <i>
      <x v="8"/>
    </i>
    <i>
      <x v="10"/>
    </i>
    <i>
      <x v="6"/>
    </i>
    <i>
      <x v="9"/>
    </i>
    <i>
      <x v="16"/>
    </i>
    <i>
      <x v="23"/>
    </i>
    <i>
      <x v="4"/>
    </i>
    <i>
      <x v="3"/>
    </i>
    <i>
      <x v="21"/>
    </i>
    <i>
      <x v="2"/>
    </i>
    <i>
      <x v="11"/>
    </i>
    <i t="grand">
      <x/>
    </i>
  </rowItems>
  <colItems count="1">
    <i/>
  </colItems>
  <pageFields count="1">
    <pageField fld="5" hier="-1"/>
  </pageFields>
  <dataFields count="1">
    <dataField name="Suma de CANTIDAD" fld="1" baseField="0" baseItem="0"/>
  </dataFields>
  <chartFormats count="9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9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316DC1-4FBC-4B0D-95D8-E4F79846CDA9}" name="TablaDinámica15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>
  <location ref="N30:O38" firstHeaderRow="1" firstDataRow="1" firstDataCol="1"/>
  <pivotFields count="7">
    <pivotField showAll="0">
      <items count="27">
        <item x="0"/>
        <item x="18"/>
        <item x="1"/>
        <item x="2"/>
        <item x="3"/>
        <item x="22"/>
        <item x="19"/>
        <item x="20"/>
        <item x="4"/>
        <item x="5"/>
        <item x="24"/>
        <item x="6"/>
        <item x="7"/>
        <item x="9"/>
        <item x="8"/>
        <item x="10"/>
        <item x="11"/>
        <item x="12"/>
        <item x="13"/>
        <item x="21"/>
        <item m="1" x="25"/>
        <item x="14"/>
        <item x="15"/>
        <item x="16"/>
        <item x="23"/>
        <item x="17"/>
        <item t="default"/>
      </items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 sortType="descending">
      <items count="10">
        <item x="0"/>
        <item x="3"/>
        <item x="2"/>
        <item x="4"/>
        <item x="5"/>
        <item x="1"/>
        <item m="1" x="7"/>
        <item x="6"/>
        <item m="1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</pivotFields>
  <rowFields count="1">
    <field x="4"/>
  </rowFields>
  <rowItems count="8">
    <i>
      <x v="5"/>
    </i>
    <i>
      <x/>
    </i>
    <i>
      <x v="1"/>
    </i>
    <i>
      <x v="2"/>
    </i>
    <i>
      <x v="3"/>
    </i>
    <i>
      <x v="4"/>
    </i>
    <i>
      <x v="7"/>
    </i>
    <i t="grand">
      <x/>
    </i>
  </rowItems>
  <colItems count="1">
    <i/>
  </colItems>
  <dataFields count="1">
    <dataField name="Suma de CANTIDAD" fld="1" showDataAs="percentOfTotal" baseField="0" baseItem="0" numFmtId="10"/>
  </dataFields>
  <pivotTableStyleInfo name="PivotStyleLight16" showRowHeaders="1" showColHeaders="1" showRowStripes="0" showColStripes="0" showLastColumn="1"/>
  <filters count="1">
    <filter fld="3" type="dateBetween" evalOrder="-1" id="352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FD1E41-6FC5-4DFE-9A4A-9EEF19EDDF20}" name="TablaDinámica14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4">
  <location ref="J30:K56" firstHeaderRow="1" firstDataRow="1" firstDataCol="1"/>
  <pivotFields count="7">
    <pivotField axis="axisRow" showAll="0" sortType="descending">
      <items count="27">
        <item x="0"/>
        <item x="18"/>
        <item x="1"/>
        <item x="2"/>
        <item x="3"/>
        <item x="22"/>
        <item x="19"/>
        <item x="20"/>
        <item x="4"/>
        <item x="5"/>
        <item x="6"/>
        <item x="7"/>
        <item x="9"/>
        <item x="8"/>
        <item x="10"/>
        <item x="11"/>
        <item x="12"/>
        <item x="13"/>
        <item x="21"/>
        <item x="14"/>
        <item x="15"/>
        <item x="16"/>
        <item x="23"/>
        <item x="17"/>
        <item x="24"/>
        <item m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 defaultSubtotal="0"/>
  </pivotFields>
  <rowFields count="1">
    <field x="0"/>
  </rowFields>
  <rowItems count="26">
    <i>
      <x v="15"/>
    </i>
    <i>
      <x v="21"/>
    </i>
    <i>
      <x v="11"/>
    </i>
    <i>
      <x v="1"/>
    </i>
    <i>
      <x v="13"/>
    </i>
    <i>
      <x v="18"/>
    </i>
    <i>
      <x v="2"/>
    </i>
    <i>
      <x v="3"/>
    </i>
    <i>
      <x v="4"/>
    </i>
    <i>
      <x v="23"/>
    </i>
    <i>
      <x v="10"/>
    </i>
    <i>
      <x v="16"/>
    </i>
    <i>
      <x v="20"/>
    </i>
    <i>
      <x v="17"/>
    </i>
    <i>
      <x/>
    </i>
    <i>
      <x v="12"/>
    </i>
    <i>
      <x v="9"/>
    </i>
    <i>
      <x v="14"/>
    </i>
    <i>
      <x v="6"/>
    </i>
    <i>
      <x v="8"/>
    </i>
    <i>
      <x v="19"/>
    </i>
    <i>
      <x v="22"/>
    </i>
    <i>
      <x v="7"/>
    </i>
    <i>
      <x v="24"/>
    </i>
    <i>
      <x v="5"/>
    </i>
    <i t="grand">
      <x/>
    </i>
  </rowItems>
  <colItems count="1">
    <i/>
  </colItems>
  <dataFields count="1">
    <dataField name="Suma de CANTIDAD" fld="1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9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AA67A0-00D1-4CF6-A264-BBD90E0021DD}" name="TablaDinámica4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39">
  <location ref="R63:S85" firstHeaderRow="1" firstDataRow="1" firstDataCol="1" rowPageCount="1" colPageCount="1"/>
  <pivotFields count="7">
    <pivotField axis="axisRow" showAll="0" sortType="ascending">
      <items count="27">
        <item x="0"/>
        <item x="18"/>
        <item x="1"/>
        <item x="2"/>
        <item x="3"/>
        <item x="22"/>
        <item x="19"/>
        <item x="20"/>
        <item x="4"/>
        <item x="5"/>
        <item x="6"/>
        <item x="7"/>
        <item x="9"/>
        <item x="8"/>
        <item x="10"/>
        <item x="11"/>
        <item x="12"/>
        <item x="13"/>
        <item x="21"/>
        <item x="14"/>
        <item x="15"/>
        <item x="16"/>
        <item x="23"/>
        <item x="17"/>
        <item x="24"/>
        <item m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Page" multipleItemSelectionAllowed="1" showAll="0">
      <items count="5">
        <item x="0"/>
        <item h="1" x="2"/>
        <item h="1" x="3"/>
        <item h="1" x="1"/>
        <item t="default"/>
      </items>
    </pivotField>
    <pivotField showAll="0" defaultSubtotal="0"/>
  </pivotFields>
  <rowFields count="1">
    <field x="0"/>
  </rowFields>
  <rowItems count="22">
    <i>
      <x v="8"/>
    </i>
    <i>
      <x v="18"/>
    </i>
    <i>
      <x v="23"/>
    </i>
    <i>
      <x v="20"/>
    </i>
    <i>
      <x v="7"/>
    </i>
    <i>
      <x v="19"/>
    </i>
    <i>
      <x v="14"/>
    </i>
    <i>
      <x v="6"/>
    </i>
    <i>
      <x v="22"/>
    </i>
    <i>
      <x v="13"/>
    </i>
    <i>
      <x v="16"/>
    </i>
    <i>
      <x v="12"/>
    </i>
    <i>
      <x v="3"/>
    </i>
    <i>
      <x v="17"/>
    </i>
    <i>
      <x v="15"/>
    </i>
    <i>
      <x/>
    </i>
    <i>
      <x v="4"/>
    </i>
    <i>
      <x v="2"/>
    </i>
    <i>
      <x v="10"/>
    </i>
    <i>
      <x v="21"/>
    </i>
    <i>
      <x v="11"/>
    </i>
    <i t="grand">
      <x/>
    </i>
  </rowItems>
  <colItems count="1">
    <i/>
  </colItems>
  <pageFields count="1">
    <pageField fld="5" hier="-1"/>
  </pageFields>
  <dataFields count="1">
    <dataField name="Suma de CANTIDAD" fld="1" baseField="0" baseItem="0"/>
  </dataFields>
  <chartFormats count="6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9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253450-753E-427E-8C45-4464F5113DCA}" name="TablaDinámica2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22">
  <location ref="J62:K87" firstHeaderRow="1" firstDataRow="1" firstDataCol="1" rowPageCount="1" colPageCount="1"/>
  <pivotFields count="7">
    <pivotField axis="axisRow" showAll="0" sortType="descending">
      <items count="27">
        <item x="0"/>
        <item x="18"/>
        <item x="1"/>
        <item x="2"/>
        <item x="3"/>
        <item x="22"/>
        <item x="19"/>
        <item x="20"/>
        <item x="4"/>
        <item x="5"/>
        <item x="6"/>
        <item x="7"/>
        <item x="9"/>
        <item x="8"/>
        <item x="10"/>
        <item x="11"/>
        <item x="12"/>
        <item x="13"/>
        <item x="21"/>
        <item x="14"/>
        <item x="15"/>
        <item x="16"/>
        <item x="23"/>
        <item x="17"/>
        <item x="24"/>
        <item m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Page" multipleItemSelectionAllowed="1" showAll="0">
      <items count="5">
        <item h="1" x="0"/>
        <item x="2"/>
        <item h="1" x="3"/>
        <item h="1" x="1"/>
        <item t="default"/>
      </items>
    </pivotField>
    <pivotField showAll="0" defaultSubtotal="0"/>
  </pivotFields>
  <rowFields count="1">
    <field x="0"/>
  </rowFields>
  <rowItems count="25">
    <i>
      <x v="11"/>
    </i>
    <i>
      <x v="2"/>
    </i>
    <i>
      <x v="15"/>
    </i>
    <i>
      <x v="21"/>
    </i>
    <i>
      <x v="4"/>
    </i>
    <i>
      <x v="16"/>
    </i>
    <i>
      <x v="10"/>
    </i>
    <i>
      <x v="1"/>
    </i>
    <i>
      <x v="3"/>
    </i>
    <i>
      <x v="23"/>
    </i>
    <i>
      <x v="12"/>
    </i>
    <i>
      <x v="14"/>
    </i>
    <i>
      <x/>
    </i>
    <i>
      <x v="9"/>
    </i>
    <i>
      <x v="13"/>
    </i>
    <i>
      <x v="17"/>
    </i>
    <i>
      <x v="6"/>
    </i>
    <i>
      <x v="19"/>
    </i>
    <i>
      <x v="8"/>
    </i>
    <i>
      <x v="22"/>
    </i>
    <i>
      <x v="7"/>
    </i>
    <i>
      <x v="24"/>
    </i>
    <i>
      <x v="20"/>
    </i>
    <i>
      <x v="18"/>
    </i>
    <i t="grand">
      <x/>
    </i>
  </rowItems>
  <colItems count="1">
    <i/>
  </colItems>
  <pageFields count="1">
    <pageField fld="5" hier="-1"/>
  </pageFields>
  <dataFields count="1">
    <dataField name="Suma de CANTIDAD" fld="1" baseField="0" baseItem="0"/>
  </dataField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9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8BEB27-EDE4-495B-A000-BF8961C96616}" name="TablaDinámica3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29">
  <location ref="N63:O84" firstHeaderRow="1" firstDataRow="1" firstDataCol="1" rowPageCount="1" colPageCount="1"/>
  <pivotFields count="7">
    <pivotField axis="axisRow" showAll="0" sortType="descending">
      <items count="27">
        <item x="0"/>
        <item x="18"/>
        <item x="1"/>
        <item x="2"/>
        <item x="3"/>
        <item x="22"/>
        <item x="19"/>
        <item x="20"/>
        <item x="4"/>
        <item x="5"/>
        <item x="6"/>
        <item x="7"/>
        <item x="9"/>
        <item x="8"/>
        <item x="10"/>
        <item x="11"/>
        <item x="12"/>
        <item x="13"/>
        <item x="21"/>
        <item x="14"/>
        <item x="15"/>
        <item x="16"/>
        <item x="23"/>
        <item x="17"/>
        <item x="24"/>
        <item m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Page" multipleItemSelectionAllowed="1" showAll="0">
      <items count="5">
        <item h="1" x="0"/>
        <item h="1" x="2"/>
        <item x="3"/>
        <item h="1" x="1"/>
        <item t="default"/>
      </items>
    </pivotField>
    <pivotField showAll="0" defaultSubtotal="0"/>
  </pivotFields>
  <rowFields count="1">
    <field x="0"/>
  </rowFields>
  <rowItems count="21">
    <i>
      <x v="15"/>
    </i>
    <i>
      <x v="21"/>
    </i>
    <i>
      <x v="1"/>
    </i>
    <i>
      <x v="13"/>
    </i>
    <i>
      <x v="11"/>
    </i>
    <i>
      <x v="18"/>
    </i>
    <i>
      <x v="20"/>
    </i>
    <i>
      <x v="23"/>
    </i>
    <i>
      <x v="17"/>
    </i>
    <i>
      <x v="3"/>
    </i>
    <i>
      <x v="2"/>
    </i>
    <i>
      <x v="10"/>
    </i>
    <i>
      <x v="4"/>
    </i>
    <i>
      <x v="16"/>
    </i>
    <i>
      <x v="12"/>
    </i>
    <i>
      <x/>
    </i>
    <i>
      <x v="8"/>
    </i>
    <i>
      <x v="9"/>
    </i>
    <i>
      <x v="6"/>
    </i>
    <i>
      <x v="19"/>
    </i>
    <i t="grand">
      <x/>
    </i>
  </rowItems>
  <colItems count="1">
    <i/>
  </colItems>
  <pageFields count="1">
    <pageField fld="5" hier="-1"/>
  </pageFields>
  <dataFields count="1">
    <dataField name="Suma de CANTIDAD" fld="1" baseField="0" baseItem="0"/>
  </dataFields>
  <chartFormats count="3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dateBetween" evalOrder="-1" id="359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5C852D-F196-4C25-A270-B121501C9C98}" name="TablaDinámica1" cacheId="3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 chartFormat="2">
  <location ref="N51:O56" firstHeaderRow="1" firstDataRow="1" firstDataCol="1"/>
  <pivotFields count="7">
    <pivotField showAll="0">
      <items count="27">
        <item x="0"/>
        <item x="18"/>
        <item x="1"/>
        <item x="2"/>
        <item x="3"/>
        <item x="22"/>
        <item x="19"/>
        <item x="20"/>
        <item x="4"/>
        <item x="5"/>
        <item x="24"/>
        <item x="6"/>
        <item x="7"/>
        <item x="9"/>
        <item x="8"/>
        <item x="10"/>
        <item x="11"/>
        <item x="12"/>
        <item x="13"/>
        <item x="21"/>
        <item m="1" x="25"/>
        <item x="14"/>
        <item x="15"/>
        <item x="16"/>
        <item x="23"/>
        <item x="17"/>
        <item t="default"/>
      </items>
    </pivotField>
    <pivotField showAll="0"/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5">
        <item x="3"/>
        <item x="2"/>
        <item x="1"/>
        <item x="0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TASA" fld="2" baseField="5" baseItem="0"/>
  </dataFields>
  <formats count="2">
    <format dxfId="74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73">
      <pivotArea collapsedLevelsAreSubtotals="1" fieldPosition="0">
        <references count="1">
          <reference field="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filters count="1">
    <filter fld="3" type="dateBetween" evalOrder="-1" id="351" name="FECHA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" xr10:uid="{4808E7B9-807A-4DE1-835A-7C1320DEA619}" sourceName="CORREGIMIENTO">
  <pivotTables>
    <pivotTable tabId="1" name="TablaDinámica14"/>
    <pivotTable tabId="1" name="TablaDinámica12"/>
    <pivotTable tabId="1" name="TablaDinámica13"/>
    <pivotTable tabId="1" name="TablaDinámica15"/>
    <pivotTable tabId="1" name="TablaDinámica1"/>
    <pivotTable tabId="1" name="TablaDinámica2"/>
    <pivotTable tabId="1" name="TablaDinámica3"/>
    <pivotTable tabId="1" name="TablaDinámica4"/>
    <pivotTable tabId="1" name="TablaDinámica5"/>
  </pivotTables>
  <data>
    <tabular pivotCacheId="1547971556" showMissing="0">
      <items count="26">
        <i x="0" s="1"/>
        <i x="18" s="1"/>
        <i x="1" s="1"/>
        <i x="2" s="1"/>
        <i x="3" s="1"/>
        <i x="22" s="1"/>
        <i x="19" s="1"/>
        <i x="20" s="1"/>
        <i x="4" s="1"/>
        <i x="5" s="1"/>
        <i x="24" s="1"/>
        <i x="6" s="1"/>
        <i x="7" s="1"/>
        <i x="9" s="1"/>
        <i x="8" s="1"/>
        <i x="10" s="1"/>
        <i x="11" s="1"/>
        <i x="12" s="1"/>
        <i x="13" s="1"/>
        <i x="21" s="1"/>
        <i x="14" s="1"/>
        <i x="15" s="1"/>
        <i x="16" s="1"/>
        <i x="23" s="1"/>
        <i x="17" s="1"/>
        <i x="2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" xr10:uid="{45D10094-4667-46DE-B4FF-2C9ECF68FC4F}" cache="SegmentaciónDeDatos_CORREGIMIENTO" caption="CORREGIMIENTO" columnCount="2" style="SlicerStyleLight3 2" rowHeight="54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 1" xr10:uid="{5A70C8BB-5BD8-406A-877C-A32677C6A996}" cache="SegmentaciónDeDatos_CORREGIMIENTO" caption="CORREGIMIENTO" style="SlicerStyleLight3 2" rowHeight="216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 2" xr10:uid="{E2EDAE89-D9E0-42E9-BA76-B767809684F1}" cache="SegmentaciónDeDatos_CORREGIMIENTO" caption="CORREGIMIENTO" style="SlicerStyleLight3 2 2 4" rowHeight="216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 3" xr10:uid="{39F8AF3D-0A0C-4B19-B4D7-D5609DC10219}" cache="SegmentaciónDeDatos_CORREGIMIENTO" caption="CORREGIMIENTO" style="SlicerStyleLight3 2 2" rowHeight="216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 4" xr10:uid="{9746D5F1-17F3-4831-8644-9920BBF3DEE1}" cache="SegmentaciónDeDatos_CORREGIMIENTO" caption="CORREGIMIENTO" style="SlicerStyleLight3 2 2 3" rowHeight="216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BA07FD-C74E-4391-AB94-3AE50AE15DA5}" name="Tabla1" displayName="Tabla1" ref="B4:G750" totalsRowCount="1" headerRowDxfId="67">
  <autoFilter ref="B4:G749" xr:uid="{F476767C-1759-434C-9164-DCCDFE167EE4}">
    <filterColumn colId="5">
      <filters>
        <filter val="ANTEPROYECTO"/>
        <filter val="PLANOS MISCELANEOS"/>
      </filters>
    </filterColumn>
  </autoFilter>
  <tableColumns count="6">
    <tableColumn id="1" xr3:uid="{43AFD65D-1B86-4DF4-9724-7DCA788560ED}" name="CORREGIMIENTO" totalsRowLabel="Total"/>
    <tableColumn id="2" xr3:uid="{35423523-2379-4F76-ADFD-70F7BC8631C6}" name="CANTIDAD" totalsRowFunction="sum"/>
    <tableColumn id="3" xr3:uid="{295E006A-F7C5-4646-9AD9-EFAB367E1E6E}" name="TASA" dataDxfId="66" dataCellStyle="Millares"/>
    <tableColumn id="6" xr3:uid="{7167DDEE-C9AF-4D28-B25B-23A4B636B578}" name="FECHA" dataDxfId="65" dataCellStyle="Millares"/>
    <tableColumn id="4" xr3:uid="{C7FE071E-35A0-4E8E-988B-165B5183D282}" name="TIPO DE PERMISO"/>
    <tableColumn id="5" xr3:uid="{302C98D5-126C-4A7E-BB3E-F4F8F156E500}" name="TIPO DE SOLICITUD" totalsRowFunction="cou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0D002BE7-3226-4462-8654-8062D644665F}" sourceName="FECHA">
  <pivotTables>
    <pivotTable tabId="1" name="TablaDinámica14"/>
    <pivotTable tabId="1" name="TablaDinámica1"/>
    <pivotTable tabId="1" name="TablaDinámica12"/>
    <pivotTable tabId="1" name="TablaDinámica13"/>
    <pivotTable tabId="1" name="TablaDinámica15"/>
    <pivotTable tabId="1" name="TablaDinámica2"/>
    <pivotTable tabId="1" name="TablaDinámica3"/>
    <pivotTable tabId="1" name="TablaDinámica4"/>
    <pivotTable tabId="1" name="TablaDinámica5"/>
  </pivotTables>
  <state minimalRefreshVersion="6" lastRefreshVersion="6" pivotCacheId="1547971556" filterType="dateBetween">
    <selection startDate="2023-01-01T00:00:00" endDate="2023-03-31T00:00:00"/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9B1AA2EB-0CE7-4CCF-8F77-4D98D6E3402B}" cache="NativeTimeline_FECHA" caption="FECHA" showSelectionLabel="0" level="2" selectionLevel="1" scrollPosition="2023-01-01T00:00:00" style="TimeSlicerStyleLight3 2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1" xr10:uid="{BA6DAA64-2A56-486B-B721-1EA7F49C6342}" cache="NativeTimeline_FECHA" caption="FECHA" showHeader="0" showSelectionLabel="0" level="2" selectionLevel="1" scrollPosition="2023-01-01T00:00:00" style="TimeSlicerStyleLight3 2 2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2" xr10:uid="{BC91C7C3-D3F7-48EA-8DF7-CDE2F0705981}" cache="NativeTimeline_FECHA" caption="FECHA" showHeader="0" showSelectionLabel="0" level="2" selectionLevel="1" scrollPosition="2023-01-01T00:00:00" style="TimeSlicerStyleLight3 2 2 2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3" xr10:uid="{411AC786-7479-4BF8-B442-6BDB75BBB089}" cache="NativeTimeline_FECHA" caption="FECHA" showHeader="0" showSelectionLabel="0" level="2" selectionLevel="1" scrollPosition="2023-01-01T00:00:00" style="TimeSlicerStyleLight6 2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4" xr10:uid="{82590BD6-62D7-424B-B74E-F9E95BE6BF0D}" cache="NativeTimeline_FECHA" caption="FECHA" showHeader="0" showSelectionLabel="0" level="2" selectionLevel="1" scrollPosition="2023-01-01T00:00:00" style="TimeSlicerStyleLight3 2 2 2 2"/>
</timeline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11/relationships/timeline" Target="../timelines/timelin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11/relationships/timeline" Target="../timelines/timeline3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11/relationships/timeline" Target="../timelines/timelin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11/relationships/timeline" Target="../timelines/timelin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7C7D-AF56-48C9-B879-F8FCD32841B5}">
  <dimension ref="B4:W750"/>
  <sheetViews>
    <sheetView showGridLines="0" topLeftCell="A70" workbookViewId="0">
      <selection activeCell="D84" sqref="D84"/>
    </sheetView>
  </sheetViews>
  <sheetFormatPr baseColWidth="10" defaultColWidth="11.42578125" defaultRowHeight="15" x14ac:dyDescent="0.25"/>
  <cols>
    <col min="2" max="2" width="26.85546875" bestFit="1" customWidth="1"/>
    <col min="3" max="6" width="22" customWidth="1"/>
    <col min="7" max="7" width="26.85546875" customWidth="1"/>
    <col min="10" max="10" width="26.85546875" bestFit="1" customWidth="1"/>
    <col min="11" max="11" width="29" bestFit="1" customWidth="1"/>
    <col min="12" max="12" width="23.5703125" bestFit="1" customWidth="1"/>
    <col min="13" max="13" width="12.5703125" bestFit="1" customWidth="1"/>
    <col min="14" max="14" width="26.85546875" bestFit="1" customWidth="1"/>
    <col min="15" max="15" width="25.5703125" bestFit="1" customWidth="1"/>
    <col min="18" max="18" width="26.85546875" bestFit="1" customWidth="1"/>
    <col min="19" max="19" width="18.42578125" bestFit="1" customWidth="1"/>
    <col min="21" max="21" width="20.28515625" bestFit="1" customWidth="1"/>
    <col min="22" max="22" width="26.85546875" bestFit="1" customWidth="1"/>
    <col min="23" max="23" width="23.5703125" bestFit="1" customWidth="1"/>
  </cols>
  <sheetData>
    <row r="4" spans="2:1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15" x14ac:dyDescent="0.25">
      <c r="B5" t="s">
        <v>6</v>
      </c>
      <c r="C5">
        <v>1</v>
      </c>
      <c r="E5" s="2">
        <v>44927</v>
      </c>
      <c r="F5" t="s">
        <v>7</v>
      </c>
      <c r="G5" t="s">
        <v>8</v>
      </c>
    </row>
    <row r="6" spans="2:15" x14ac:dyDescent="0.25">
      <c r="B6" t="s">
        <v>6</v>
      </c>
      <c r="C6">
        <v>1</v>
      </c>
      <c r="E6" s="2">
        <v>44927</v>
      </c>
      <c r="F6" t="s">
        <v>9</v>
      </c>
      <c r="G6" t="s">
        <v>8</v>
      </c>
      <c r="J6" s="9" t="s">
        <v>43</v>
      </c>
      <c r="K6" t="s">
        <v>10</v>
      </c>
      <c r="N6" t="s">
        <v>23</v>
      </c>
      <c r="O6">
        <f>GETPIVOTDATA("CANTIDAD",$J$6,"TIPO DE SOLICITUD","PERMISO DE CONSTRUCCIÓN")</f>
        <v>227</v>
      </c>
    </row>
    <row r="7" spans="2:15" x14ac:dyDescent="0.25">
      <c r="B7" t="s">
        <v>6</v>
      </c>
      <c r="C7">
        <v>1</v>
      </c>
      <c r="E7" s="2">
        <v>44927</v>
      </c>
      <c r="F7" t="s">
        <v>7</v>
      </c>
      <c r="G7" t="s">
        <v>8</v>
      </c>
      <c r="J7" s="7" t="s">
        <v>12</v>
      </c>
      <c r="K7" s="10">
        <v>1746</v>
      </c>
      <c r="N7" t="s">
        <v>46</v>
      </c>
      <c r="O7">
        <f>GETPIVOTDATA("CANTIDAD",$J$6,"TIPO DE SOLICITUD","PERMISO DE OCUPACIÓN")</f>
        <v>1746</v>
      </c>
    </row>
    <row r="8" spans="2:15" x14ac:dyDescent="0.25">
      <c r="B8" t="s">
        <v>6</v>
      </c>
      <c r="C8">
        <v>1</v>
      </c>
      <c r="E8" s="2">
        <v>44927</v>
      </c>
      <c r="F8" t="s">
        <v>7</v>
      </c>
      <c r="G8" t="s">
        <v>11</v>
      </c>
      <c r="J8" s="7" t="s">
        <v>14</v>
      </c>
      <c r="K8" s="14">
        <v>227</v>
      </c>
      <c r="N8" t="s">
        <v>47</v>
      </c>
      <c r="O8">
        <f>GETPIVOTDATA("CANTIDAD",$J$6,"TIPO DE SOLICITUD","ANTEPROYECTO")</f>
        <v>118</v>
      </c>
    </row>
    <row r="9" spans="2:15" x14ac:dyDescent="0.25">
      <c r="B9" t="s">
        <v>13</v>
      </c>
      <c r="C9">
        <v>1</v>
      </c>
      <c r="E9" s="2">
        <v>44927</v>
      </c>
      <c r="F9" t="s">
        <v>7</v>
      </c>
      <c r="G9" t="s">
        <v>8</v>
      </c>
      <c r="J9" s="7" t="s">
        <v>11</v>
      </c>
      <c r="K9" s="14">
        <v>217</v>
      </c>
      <c r="N9" t="s">
        <v>48</v>
      </c>
      <c r="O9">
        <f>GETPIVOTDATA("CANTIDAD",$J$6,"TIPO DE SOLICITUD","PLANOS MISCELANEOS")</f>
        <v>217</v>
      </c>
    </row>
    <row r="10" spans="2:15" x14ac:dyDescent="0.25">
      <c r="B10" t="s">
        <v>13</v>
      </c>
      <c r="C10">
        <v>1</v>
      </c>
      <c r="E10" s="2">
        <v>44927</v>
      </c>
      <c r="F10" t="s">
        <v>9</v>
      </c>
      <c r="G10" t="s">
        <v>8</v>
      </c>
      <c r="J10" s="7" t="s">
        <v>8</v>
      </c>
      <c r="K10" s="14">
        <v>118</v>
      </c>
    </row>
    <row r="11" spans="2:15" x14ac:dyDescent="0.25">
      <c r="B11" t="s">
        <v>13</v>
      </c>
      <c r="C11">
        <v>1</v>
      </c>
      <c r="E11" s="2">
        <v>44927</v>
      </c>
      <c r="F11" t="s">
        <v>7</v>
      </c>
      <c r="G11" t="s">
        <v>8</v>
      </c>
      <c r="J11" s="7" t="s">
        <v>15</v>
      </c>
      <c r="K11" s="14">
        <v>2308</v>
      </c>
    </row>
    <row r="12" spans="2:15" x14ac:dyDescent="0.25">
      <c r="B12" t="s">
        <v>13</v>
      </c>
      <c r="C12">
        <v>1</v>
      </c>
      <c r="E12" s="2">
        <v>44927</v>
      </c>
      <c r="F12" t="s">
        <v>9</v>
      </c>
      <c r="G12" t="s">
        <v>8</v>
      </c>
    </row>
    <row r="13" spans="2:15" x14ac:dyDescent="0.25">
      <c r="B13" t="s">
        <v>13</v>
      </c>
      <c r="C13">
        <v>1</v>
      </c>
      <c r="E13" s="2">
        <v>44927</v>
      </c>
      <c r="F13" t="s">
        <v>7</v>
      </c>
      <c r="G13" t="s">
        <v>11</v>
      </c>
    </row>
    <row r="14" spans="2:15" x14ac:dyDescent="0.25">
      <c r="B14" t="s">
        <v>13</v>
      </c>
      <c r="C14">
        <v>1</v>
      </c>
      <c r="E14" s="2">
        <v>44927</v>
      </c>
      <c r="F14" t="s">
        <v>9</v>
      </c>
      <c r="G14" t="s">
        <v>11</v>
      </c>
    </row>
    <row r="15" spans="2:15" x14ac:dyDescent="0.25">
      <c r="B15" t="s">
        <v>13</v>
      </c>
      <c r="C15">
        <v>1</v>
      </c>
      <c r="E15" s="2">
        <v>44927</v>
      </c>
      <c r="F15" t="s">
        <v>7</v>
      </c>
      <c r="G15" t="s">
        <v>11</v>
      </c>
    </row>
    <row r="16" spans="2:15" x14ac:dyDescent="0.25">
      <c r="B16" t="s">
        <v>13</v>
      </c>
      <c r="C16">
        <v>1</v>
      </c>
      <c r="E16" s="2">
        <v>44927</v>
      </c>
      <c r="F16" t="s">
        <v>7</v>
      </c>
      <c r="G16" t="s">
        <v>11</v>
      </c>
    </row>
    <row r="17" spans="2:21" x14ac:dyDescent="0.25">
      <c r="B17" t="s">
        <v>13</v>
      </c>
      <c r="C17">
        <v>1</v>
      </c>
      <c r="E17" s="2">
        <v>44927</v>
      </c>
      <c r="F17" t="s">
        <v>9</v>
      </c>
      <c r="G17" t="s">
        <v>11</v>
      </c>
      <c r="J17" s="9" t="s">
        <v>43</v>
      </c>
      <c r="K17" t="s">
        <v>10</v>
      </c>
      <c r="N17" t="s">
        <v>23</v>
      </c>
      <c r="O17" s="3">
        <f>GETPIVOTDATA("CANTIDAD",$J$17,"TIPO DE SOLICITUD","PERMISO DE CONSTRUCCIÓN")</f>
        <v>9.835355285961872E-2</v>
      </c>
    </row>
    <row r="18" spans="2:21" x14ac:dyDescent="0.25">
      <c r="B18" t="s">
        <v>13</v>
      </c>
      <c r="C18">
        <v>1</v>
      </c>
      <c r="E18" s="2">
        <v>44927</v>
      </c>
      <c r="F18" t="s">
        <v>9</v>
      </c>
      <c r="G18" t="s">
        <v>11</v>
      </c>
      <c r="J18" s="7" t="s">
        <v>12</v>
      </c>
      <c r="K18" s="5">
        <v>0.75649913344887343</v>
      </c>
      <c r="N18" t="s">
        <v>46</v>
      </c>
      <c r="O18" s="3">
        <f>GETPIVOTDATA("CANTIDAD",$J$17,"TIPO DE SOLICITUD","PERMISO DE OCUPACIÓN")</f>
        <v>0.75649913344887343</v>
      </c>
    </row>
    <row r="19" spans="2:21" x14ac:dyDescent="0.25">
      <c r="B19" t="s">
        <v>13</v>
      </c>
      <c r="C19">
        <v>1</v>
      </c>
      <c r="E19" s="2">
        <v>44927</v>
      </c>
      <c r="F19" t="s">
        <v>7</v>
      </c>
      <c r="G19" t="s">
        <v>11</v>
      </c>
      <c r="J19" s="7" t="s">
        <v>14</v>
      </c>
      <c r="K19" s="5">
        <v>9.835355285961872E-2</v>
      </c>
      <c r="N19" t="s">
        <v>47</v>
      </c>
      <c r="O19" s="3">
        <f>GETPIVOTDATA("CANTIDAD",$J$17,"TIPO DE SOLICITUD","ANTEPROYECTO")</f>
        <v>5.1126516464471403E-2</v>
      </c>
    </row>
    <row r="20" spans="2:21" x14ac:dyDescent="0.25">
      <c r="B20" t="s">
        <v>20</v>
      </c>
      <c r="C20">
        <v>1</v>
      </c>
      <c r="E20" s="2">
        <v>44927</v>
      </c>
      <c r="F20" t="s">
        <v>7</v>
      </c>
      <c r="G20" t="s">
        <v>8</v>
      </c>
      <c r="J20" s="7" t="s">
        <v>11</v>
      </c>
      <c r="K20" s="5">
        <v>9.4020797227036393E-2</v>
      </c>
      <c r="N20" t="s">
        <v>48</v>
      </c>
      <c r="O20" s="3">
        <f>GETPIVOTDATA("CANTIDAD",$J$17,"TIPO DE SOLICITUD","PLANOS MISCELANEOS")</f>
        <v>9.4020797227036393E-2</v>
      </c>
    </row>
    <row r="21" spans="2:21" x14ac:dyDescent="0.25">
      <c r="B21" t="s">
        <v>20</v>
      </c>
      <c r="C21">
        <v>1</v>
      </c>
      <c r="E21" s="2">
        <v>44927</v>
      </c>
      <c r="F21" t="s">
        <v>17</v>
      </c>
      <c r="G21" t="s">
        <v>11</v>
      </c>
      <c r="J21" s="7" t="s">
        <v>8</v>
      </c>
      <c r="K21" s="5">
        <v>5.1126516464471403E-2</v>
      </c>
    </row>
    <row r="22" spans="2:21" x14ac:dyDescent="0.25">
      <c r="B22" t="s">
        <v>20</v>
      </c>
      <c r="C22">
        <v>1</v>
      </c>
      <c r="E22" s="2">
        <v>44927</v>
      </c>
      <c r="F22" t="s">
        <v>7</v>
      </c>
      <c r="G22" t="s">
        <v>11</v>
      </c>
      <c r="J22" s="7" t="s">
        <v>15</v>
      </c>
      <c r="K22" s="5">
        <v>1</v>
      </c>
    </row>
    <row r="23" spans="2:21" x14ac:dyDescent="0.25">
      <c r="B23" t="s">
        <v>20</v>
      </c>
      <c r="C23">
        <v>1</v>
      </c>
      <c r="E23" s="2">
        <v>44927</v>
      </c>
      <c r="F23" t="s">
        <v>7</v>
      </c>
      <c r="G23" t="s">
        <v>11</v>
      </c>
    </row>
    <row r="24" spans="2:21" x14ac:dyDescent="0.25">
      <c r="B24" t="s">
        <v>20</v>
      </c>
      <c r="C24">
        <v>1</v>
      </c>
      <c r="E24" s="2">
        <v>44927</v>
      </c>
      <c r="F24" t="s">
        <v>7</v>
      </c>
      <c r="G24" t="s">
        <v>11</v>
      </c>
    </row>
    <row r="25" spans="2:21" x14ac:dyDescent="0.25">
      <c r="B25" t="s">
        <v>20</v>
      </c>
      <c r="C25">
        <v>1</v>
      </c>
      <c r="E25" s="2">
        <v>44927</v>
      </c>
      <c r="F25" t="s">
        <v>7</v>
      </c>
      <c r="G25" t="s">
        <v>11</v>
      </c>
    </row>
    <row r="26" spans="2:21" x14ac:dyDescent="0.25">
      <c r="B26" t="s">
        <v>20</v>
      </c>
      <c r="C26">
        <v>1</v>
      </c>
      <c r="E26" s="2">
        <v>44927</v>
      </c>
      <c r="F26" t="s">
        <v>7</v>
      </c>
      <c r="G26" t="s">
        <v>11</v>
      </c>
    </row>
    <row r="27" spans="2:21" x14ac:dyDescent="0.25">
      <c r="B27" t="s">
        <v>21</v>
      </c>
      <c r="C27">
        <v>1</v>
      </c>
      <c r="E27" s="2">
        <v>44927</v>
      </c>
      <c r="F27" t="s">
        <v>7</v>
      </c>
      <c r="G27" t="s">
        <v>8</v>
      </c>
    </row>
    <row r="28" spans="2:21" x14ac:dyDescent="0.25">
      <c r="B28" t="s">
        <v>21</v>
      </c>
      <c r="C28">
        <v>1</v>
      </c>
      <c r="E28" s="2">
        <v>44927</v>
      </c>
      <c r="F28" t="s">
        <v>16</v>
      </c>
      <c r="G28" t="s">
        <v>8</v>
      </c>
      <c r="Q28" t="s">
        <v>56</v>
      </c>
    </row>
    <row r="29" spans="2:21" x14ac:dyDescent="0.25">
      <c r="B29" t="s">
        <v>21</v>
      </c>
      <c r="C29">
        <v>1</v>
      </c>
      <c r="E29" s="2">
        <v>44927</v>
      </c>
      <c r="F29" t="s">
        <v>7</v>
      </c>
      <c r="G29" t="s">
        <v>11</v>
      </c>
    </row>
    <row r="30" spans="2:21" x14ac:dyDescent="0.25">
      <c r="B30" t="s">
        <v>21</v>
      </c>
      <c r="C30">
        <v>1</v>
      </c>
      <c r="E30" s="2">
        <v>44927</v>
      </c>
      <c r="F30" t="s">
        <v>7</v>
      </c>
      <c r="G30" t="s">
        <v>11</v>
      </c>
      <c r="J30" s="9" t="s">
        <v>43</v>
      </c>
      <c r="K30" t="s">
        <v>10</v>
      </c>
      <c r="N30" s="9" t="s">
        <v>43</v>
      </c>
      <c r="O30" t="s">
        <v>10</v>
      </c>
      <c r="S30" s="4">
        <v>1</v>
      </c>
      <c r="T30" s="5">
        <f>GETPIVOTDATA("CANTIDAD",$N$30,"TIPO DE PERMISO","RESIDENCIAL")</f>
        <v>0.53639514731369153</v>
      </c>
      <c r="U30" s="5">
        <f t="shared" ref="U30:U35" si="0">S30-T30</f>
        <v>0.46360485268630847</v>
      </c>
    </row>
    <row r="31" spans="2:21" x14ac:dyDescent="0.25">
      <c r="B31" t="s">
        <v>21</v>
      </c>
      <c r="C31">
        <v>1</v>
      </c>
      <c r="E31" s="2">
        <v>44927</v>
      </c>
      <c r="F31" t="s">
        <v>7</v>
      </c>
      <c r="G31" t="s">
        <v>11</v>
      </c>
      <c r="J31" s="7" t="s">
        <v>28</v>
      </c>
      <c r="K31" s="14">
        <v>839</v>
      </c>
      <c r="N31" s="7" t="s">
        <v>9</v>
      </c>
      <c r="O31" s="5">
        <v>0.53639514731369153</v>
      </c>
      <c r="S31" s="4">
        <v>1</v>
      </c>
      <c r="T31" s="5">
        <f>GETPIVOTDATA("CANTIDAD",$N$30,"TIPO DE PERMISO","COMERCIAL")</f>
        <v>0.18977469670710573</v>
      </c>
      <c r="U31" s="5">
        <f t="shared" si="0"/>
        <v>0.81022530329289433</v>
      </c>
    </row>
    <row r="32" spans="2:21" x14ac:dyDescent="0.25">
      <c r="B32" t="s">
        <v>21</v>
      </c>
      <c r="C32">
        <v>1</v>
      </c>
      <c r="E32" s="2">
        <v>44927</v>
      </c>
      <c r="F32" t="s">
        <v>9</v>
      </c>
      <c r="G32" t="s">
        <v>11</v>
      </c>
      <c r="J32" s="7" t="s">
        <v>27</v>
      </c>
      <c r="K32" s="14">
        <v>398</v>
      </c>
      <c r="N32" s="7" t="s">
        <v>7</v>
      </c>
      <c r="O32" s="5">
        <v>0.18977469670710573</v>
      </c>
      <c r="S32" s="4">
        <v>1</v>
      </c>
      <c r="T32" s="5">
        <f>GETPIVOTDATA("CANTIDAD",$N$30,"TIPO DE PERMISO","EDIFCIOS APTOS Y COMERCIAL")</f>
        <v>0.1291161178509532</v>
      </c>
      <c r="U32" s="5">
        <f t="shared" si="0"/>
        <v>0.87088388214904677</v>
      </c>
    </row>
    <row r="33" spans="2:21" x14ac:dyDescent="0.25">
      <c r="B33" t="s">
        <v>21</v>
      </c>
      <c r="C33">
        <v>1</v>
      </c>
      <c r="E33" s="2">
        <v>44927</v>
      </c>
      <c r="F33" t="s">
        <v>7</v>
      </c>
      <c r="G33" t="s">
        <v>11</v>
      </c>
      <c r="J33" s="7" t="s">
        <v>26</v>
      </c>
      <c r="K33" s="14">
        <v>215</v>
      </c>
      <c r="N33" s="7" t="s">
        <v>16</v>
      </c>
      <c r="O33" s="5">
        <v>0.1291161178509532</v>
      </c>
      <c r="S33" s="4">
        <v>1</v>
      </c>
      <c r="T33" s="5">
        <f>GETPIVOTDATA("CANTIDAD",$N$30,"TIPO DE PERMISO","EDIFICIOS APTOS")</f>
        <v>0.12175043327556326</v>
      </c>
      <c r="U33" s="5">
        <f t="shared" si="0"/>
        <v>0.87824956672443677</v>
      </c>
    </row>
    <row r="34" spans="2:21" x14ac:dyDescent="0.25">
      <c r="B34" t="s">
        <v>21</v>
      </c>
      <c r="C34">
        <v>1</v>
      </c>
      <c r="E34" s="2">
        <v>44927</v>
      </c>
      <c r="F34" t="s">
        <v>7</v>
      </c>
      <c r="G34" t="s">
        <v>11</v>
      </c>
      <c r="J34" s="7" t="s">
        <v>30</v>
      </c>
      <c r="K34" s="14">
        <v>139</v>
      </c>
      <c r="N34" s="7" t="s">
        <v>17</v>
      </c>
      <c r="O34" s="5">
        <v>0.12175043327556326</v>
      </c>
      <c r="S34" s="4">
        <v>1</v>
      </c>
      <c r="T34" s="5">
        <f>GETPIVOTDATA("CANTIDAD",$N$30,"TIPO DE PERMISO","INSTITUCIONAL")</f>
        <v>1.6897746967071057E-2</v>
      </c>
      <c r="U34" s="5">
        <f t="shared" si="0"/>
        <v>0.98310225303292897</v>
      </c>
    </row>
    <row r="35" spans="2:21" x14ac:dyDescent="0.25">
      <c r="B35" t="s">
        <v>22</v>
      </c>
      <c r="C35">
        <v>1</v>
      </c>
      <c r="E35" s="2">
        <v>44927</v>
      </c>
      <c r="F35" t="s">
        <v>7</v>
      </c>
      <c r="G35" t="s">
        <v>11</v>
      </c>
      <c r="J35" s="7" t="s">
        <v>34</v>
      </c>
      <c r="K35" s="14">
        <v>123</v>
      </c>
      <c r="N35" s="7" t="s">
        <v>18</v>
      </c>
      <c r="O35" s="5">
        <v>1.6897746967071057E-2</v>
      </c>
      <c r="S35" s="4">
        <v>1</v>
      </c>
      <c r="T35" s="5">
        <f>GETPIVOTDATA("CANTIDAD",$N$30,"TIPO DE PERMISO","MOVIMIENTO DE TIERRA")</f>
        <v>5.6325823223570192E-3</v>
      </c>
      <c r="U35" s="5">
        <f t="shared" si="0"/>
        <v>0.99436741767764303</v>
      </c>
    </row>
    <row r="36" spans="2:21" x14ac:dyDescent="0.25">
      <c r="B36" t="s">
        <v>22</v>
      </c>
      <c r="C36">
        <v>1</v>
      </c>
      <c r="E36" s="2">
        <v>44927</v>
      </c>
      <c r="F36" t="s">
        <v>7</v>
      </c>
      <c r="G36" t="s">
        <v>11</v>
      </c>
      <c r="J36" s="7" t="s">
        <v>38</v>
      </c>
      <c r="K36" s="14">
        <v>106</v>
      </c>
      <c r="N36" s="7" t="s">
        <v>19</v>
      </c>
      <c r="O36" s="5">
        <v>5.6325823223570192E-3</v>
      </c>
    </row>
    <row r="37" spans="2:21" x14ac:dyDescent="0.25">
      <c r="B37" t="s">
        <v>22</v>
      </c>
      <c r="C37">
        <v>1</v>
      </c>
      <c r="E37" s="2">
        <v>44927</v>
      </c>
      <c r="F37" t="s">
        <v>7</v>
      </c>
      <c r="G37" t="s">
        <v>11</v>
      </c>
      <c r="J37" s="7" t="s">
        <v>13</v>
      </c>
      <c r="K37" s="14">
        <v>81</v>
      </c>
      <c r="N37" s="7" t="s">
        <v>61</v>
      </c>
      <c r="O37" s="5">
        <v>4.3327556325823221E-4</v>
      </c>
    </row>
    <row r="38" spans="2:21" x14ac:dyDescent="0.25">
      <c r="B38" t="s">
        <v>24</v>
      </c>
      <c r="C38">
        <v>1</v>
      </c>
      <c r="E38" s="2">
        <v>44927</v>
      </c>
      <c r="F38" t="s">
        <v>9</v>
      </c>
      <c r="G38" t="s">
        <v>11</v>
      </c>
      <c r="J38" s="7" t="s">
        <v>20</v>
      </c>
      <c r="K38" s="14">
        <v>54</v>
      </c>
      <c r="N38" s="7" t="s">
        <v>15</v>
      </c>
      <c r="O38" s="5">
        <v>1</v>
      </c>
    </row>
    <row r="39" spans="2:21" x14ac:dyDescent="0.25">
      <c r="B39" t="s">
        <v>25</v>
      </c>
      <c r="C39">
        <v>1</v>
      </c>
      <c r="E39" s="2">
        <v>44927</v>
      </c>
      <c r="F39" t="s">
        <v>9</v>
      </c>
      <c r="G39" t="s">
        <v>8</v>
      </c>
      <c r="J39" s="7" t="s">
        <v>21</v>
      </c>
      <c r="K39" s="14">
        <v>51</v>
      </c>
    </row>
    <row r="40" spans="2:21" x14ac:dyDescent="0.25">
      <c r="B40" t="s">
        <v>25</v>
      </c>
      <c r="C40">
        <v>1</v>
      </c>
      <c r="E40" s="2">
        <v>44927</v>
      </c>
      <c r="F40" t="s">
        <v>9</v>
      </c>
      <c r="G40" t="s">
        <v>8</v>
      </c>
      <c r="J40" s="7" t="s">
        <v>31</v>
      </c>
      <c r="K40" s="14">
        <v>44</v>
      </c>
    </row>
    <row r="41" spans="2:21" x14ac:dyDescent="0.25">
      <c r="B41" t="s">
        <v>25</v>
      </c>
      <c r="C41">
        <v>1</v>
      </c>
      <c r="E41" s="2">
        <v>44927</v>
      </c>
      <c r="F41" t="s">
        <v>9</v>
      </c>
      <c r="G41" t="s">
        <v>8</v>
      </c>
      <c r="J41" s="7" t="s">
        <v>25</v>
      </c>
      <c r="K41" s="14">
        <v>42</v>
      </c>
    </row>
    <row r="42" spans="2:21" x14ac:dyDescent="0.25">
      <c r="B42" t="s">
        <v>25</v>
      </c>
      <c r="C42">
        <v>1</v>
      </c>
      <c r="E42" s="2">
        <v>44927</v>
      </c>
      <c r="F42" t="s">
        <v>9</v>
      </c>
      <c r="G42" t="s">
        <v>8</v>
      </c>
      <c r="J42" s="7" t="s">
        <v>29</v>
      </c>
      <c r="K42" s="14">
        <v>40</v>
      </c>
    </row>
    <row r="43" spans="2:21" x14ac:dyDescent="0.25">
      <c r="B43" t="s">
        <v>25</v>
      </c>
      <c r="C43">
        <v>1</v>
      </c>
      <c r="E43" s="2">
        <v>44927</v>
      </c>
      <c r="F43" t="s">
        <v>9</v>
      </c>
      <c r="G43" t="s">
        <v>8</v>
      </c>
      <c r="J43" s="7" t="s">
        <v>36</v>
      </c>
      <c r="K43" s="14">
        <v>35</v>
      </c>
    </row>
    <row r="44" spans="2:21" x14ac:dyDescent="0.25">
      <c r="B44" t="s">
        <v>25</v>
      </c>
      <c r="C44">
        <v>1</v>
      </c>
      <c r="E44" s="2">
        <v>44927</v>
      </c>
      <c r="F44" t="s">
        <v>17</v>
      </c>
      <c r="G44" t="s">
        <v>8</v>
      </c>
      <c r="J44" s="7" t="s">
        <v>40</v>
      </c>
      <c r="K44" s="14">
        <v>33</v>
      </c>
    </row>
    <row r="45" spans="2:21" x14ac:dyDescent="0.25">
      <c r="B45" t="s">
        <v>25</v>
      </c>
      <c r="C45">
        <v>1</v>
      </c>
      <c r="E45" s="2">
        <v>44927</v>
      </c>
      <c r="F45" t="s">
        <v>7</v>
      </c>
      <c r="G45" t="s">
        <v>8</v>
      </c>
      <c r="J45" s="7" t="s">
        <v>6</v>
      </c>
      <c r="K45" s="14">
        <v>20</v>
      </c>
    </row>
    <row r="46" spans="2:21" x14ac:dyDescent="0.25">
      <c r="B46" t="s">
        <v>25</v>
      </c>
      <c r="C46">
        <v>1</v>
      </c>
      <c r="E46" s="2">
        <v>44927</v>
      </c>
      <c r="F46" t="s">
        <v>9</v>
      </c>
      <c r="G46" t="s">
        <v>8</v>
      </c>
      <c r="J46" s="7" t="s">
        <v>32</v>
      </c>
      <c r="K46" s="14">
        <v>20</v>
      </c>
    </row>
    <row r="47" spans="2:21" x14ac:dyDescent="0.25">
      <c r="B47" t="s">
        <v>25</v>
      </c>
      <c r="C47">
        <v>1</v>
      </c>
      <c r="E47" s="2">
        <v>44927</v>
      </c>
      <c r="F47" t="s">
        <v>7</v>
      </c>
      <c r="G47" t="s">
        <v>11</v>
      </c>
      <c r="J47" s="7" t="s">
        <v>24</v>
      </c>
      <c r="K47" s="14">
        <v>14</v>
      </c>
    </row>
    <row r="48" spans="2:21" x14ac:dyDescent="0.25">
      <c r="B48" t="s">
        <v>26</v>
      </c>
      <c r="C48">
        <v>1</v>
      </c>
      <c r="E48" s="2">
        <v>44927</v>
      </c>
      <c r="F48" t="s">
        <v>17</v>
      </c>
      <c r="G48" t="s">
        <v>8</v>
      </c>
      <c r="J48" s="7" t="s">
        <v>33</v>
      </c>
      <c r="K48" s="14">
        <v>13</v>
      </c>
    </row>
    <row r="49" spans="2:23" x14ac:dyDescent="0.25">
      <c r="B49" t="s">
        <v>26</v>
      </c>
      <c r="C49">
        <v>1</v>
      </c>
      <c r="E49" s="2">
        <v>44927</v>
      </c>
      <c r="F49" t="s">
        <v>9</v>
      </c>
      <c r="G49" t="s">
        <v>8</v>
      </c>
      <c r="J49" s="7" t="s">
        <v>35</v>
      </c>
      <c r="K49" s="14">
        <v>13</v>
      </c>
    </row>
    <row r="50" spans="2:23" x14ac:dyDescent="0.25">
      <c r="B50" t="s">
        <v>26</v>
      </c>
      <c r="C50">
        <v>1</v>
      </c>
      <c r="E50" s="2">
        <v>44927</v>
      </c>
      <c r="F50" t="s">
        <v>7</v>
      </c>
      <c r="G50" t="s">
        <v>8</v>
      </c>
      <c r="J50" s="7" t="s">
        <v>22</v>
      </c>
      <c r="K50" s="14">
        <v>11</v>
      </c>
    </row>
    <row r="51" spans="2:23" x14ac:dyDescent="0.25">
      <c r="B51" t="s">
        <v>26</v>
      </c>
      <c r="C51">
        <v>1</v>
      </c>
      <c r="E51" s="2">
        <v>44927</v>
      </c>
      <c r="F51" t="s">
        <v>9</v>
      </c>
      <c r="G51" t="s">
        <v>8</v>
      </c>
      <c r="J51" s="7" t="s">
        <v>39</v>
      </c>
      <c r="K51" s="14">
        <v>6</v>
      </c>
      <c r="N51" s="9" t="s">
        <v>43</v>
      </c>
      <c r="O51" t="s">
        <v>52</v>
      </c>
    </row>
    <row r="52" spans="2:23" x14ac:dyDescent="0.25">
      <c r="B52" t="s">
        <v>26</v>
      </c>
      <c r="C52">
        <v>1</v>
      </c>
      <c r="E52" s="2">
        <v>44927</v>
      </c>
      <c r="F52" t="s">
        <v>9</v>
      </c>
      <c r="G52" t="s">
        <v>8</v>
      </c>
      <c r="J52" s="7" t="s">
        <v>42</v>
      </c>
      <c r="K52" s="14">
        <v>6</v>
      </c>
      <c r="N52" s="7" t="s">
        <v>12</v>
      </c>
      <c r="O52" s="11">
        <v>155075</v>
      </c>
    </row>
    <row r="53" spans="2:23" x14ac:dyDescent="0.25">
      <c r="B53" t="s">
        <v>26</v>
      </c>
      <c r="C53">
        <v>1</v>
      </c>
      <c r="E53" s="2">
        <v>44927</v>
      </c>
      <c r="F53" t="s">
        <v>7</v>
      </c>
      <c r="G53" t="s">
        <v>11</v>
      </c>
      <c r="J53" s="7" t="s">
        <v>37</v>
      </c>
      <c r="K53" s="14">
        <v>3</v>
      </c>
      <c r="N53" s="7" t="s">
        <v>14</v>
      </c>
      <c r="O53" s="11">
        <v>1884182.4899999995</v>
      </c>
      <c r="R53" t="s">
        <v>53</v>
      </c>
      <c r="S53" s="13">
        <f>GETPIVOTDATA("TASA",$N$51,"TIPO DE SOLICITUD","PERMISO DE OCUPACIÓN")</f>
        <v>155075</v>
      </c>
    </row>
    <row r="54" spans="2:23" x14ac:dyDescent="0.25">
      <c r="B54" t="s">
        <v>26</v>
      </c>
      <c r="C54">
        <v>1</v>
      </c>
      <c r="E54" s="2">
        <v>44927</v>
      </c>
      <c r="F54" t="s">
        <v>7</v>
      </c>
      <c r="G54" t="s">
        <v>11</v>
      </c>
      <c r="J54" s="7" t="s">
        <v>51</v>
      </c>
      <c r="K54" s="14">
        <v>1</v>
      </c>
      <c r="N54" s="7" t="s">
        <v>11</v>
      </c>
      <c r="O54" s="14"/>
      <c r="R54" t="s">
        <v>54</v>
      </c>
      <c r="S54" s="13">
        <f>GETPIVOTDATA("TASA",$N$51,"TIPO DE SOLICITUD","PERMISO DE CONSTRUCCIÓN")</f>
        <v>1884182.4899999995</v>
      </c>
    </row>
    <row r="55" spans="2:23" x14ac:dyDescent="0.25">
      <c r="B55" t="s">
        <v>26</v>
      </c>
      <c r="C55">
        <v>1</v>
      </c>
      <c r="E55" s="2">
        <v>44927</v>
      </c>
      <c r="F55" t="s">
        <v>7</v>
      </c>
      <c r="G55" t="s">
        <v>11</v>
      </c>
      <c r="J55" s="7" t="s">
        <v>41</v>
      </c>
      <c r="K55" s="14">
        <v>1</v>
      </c>
      <c r="N55" s="7" t="s">
        <v>8</v>
      </c>
      <c r="O55" s="14"/>
    </row>
    <row r="56" spans="2:23" x14ac:dyDescent="0.25">
      <c r="B56" t="s">
        <v>26</v>
      </c>
      <c r="C56">
        <v>1</v>
      </c>
      <c r="E56" s="2">
        <v>44927</v>
      </c>
      <c r="F56" t="s">
        <v>7</v>
      </c>
      <c r="G56" t="s">
        <v>11</v>
      </c>
      <c r="J56" s="7" t="s">
        <v>15</v>
      </c>
      <c r="K56" s="14">
        <v>2308</v>
      </c>
      <c r="N56" s="7" t="s">
        <v>15</v>
      </c>
      <c r="O56" s="14">
        <v>2039257.4899999995</v>
      </c>
    </row>
    <row r="57" spans="2:23" x14ac:dyDescent="0.25">
      <c r="B57" t="s">
        <v>26</v>
      </c>
      <c r="C57">
        <v>1</v>
      </c>
      <c r="E57" s="2">
        <v>44927</v>
      </c>
      <c r="F57" t="s">
        <v>7</v>
      </c>
      <c r="G57" t="s">
        <v>11</v>
      </c>
    </row>
    <row r="58" spans="2:23" x14ac:dyDescent="0.25">
      <c r="B58" t="s">
        <v>26</v>
      </c>
      <c r="C58">
        <v>1</v>
      </c>
      <c r="E58" s="2">
        <v>44927</v>
      </c>
      <c r="F58" t="s">
        <v>7</v>
      </c>
      <c r="G58" t="s">
        <v>11</v>
      </c>
    </row>
    <row r="59" spans="2:23" x14ac:dyDescent="0.25">
      <c r="B59" t="s">
        <v>26</v>
      </c>
      <c r="C59">
        <v>1</v>
      </c>
      <c r="E59" s="2">
        <v>44927</v>
      </c>
      <c r="F59" t="s">
        <v>7</v>
      </c>
      <c r="G59" t="s">
        <v>11</v>
      </c>
    </row>
    <row r="60" spans="2:23" x14ac:dyDescent="0.25">
      <c r="B60" t="s">
        <v>26</v>
      </c>
      <c r="C60">
        <v>1</v>
      </c>
      <c r="E60" s="2">
        <v>44927</v>
      </c>
      <c r="F60" t="s">
        <v>7</v>
      </c>
      <c r="G60" t="s">
        <v>11</v>
      </c>
      <c r="J60" s="9" t="s">
        <v>5</v>
      </c>
      <c r="K60" t="s">
        <v>14</v>
      </c>
    </row>
    <row r="61" spans="2:23" x14ac:dyDescent="0.25">
      <c r="B61" t="s">
        <v>26</v>
      </c>
      <c r="C61">
        <v>1</v>
      </c>
      <c r="E61" s="2">
        <v>44927</v>
      </c>
      <c r="F61" t="s">
        <v>7</v>
      </c>
      <c r="G61" t="s">
        <v>11</v>
      </c>
      <c r="N61" s="9" t="s">
        <v>5</v>
      </c>
      <c r="O61" t="s">
        <v>12</v>
      </c>
      <c r="R61" s="9" t="s">
        <v>5</v>
      </c>
      <c r="S61" t="s">
        <v>8</v>
      </c>
      <c r="V61" s="9" t="s">
        <v>5</v>
      </c>
      <c r="W61" t="s">
        <v>11</v>
      </c>
    </row>
    <row r="62" spans="2:23" x14ac:dyDescent="0.25">
      <c r="B62" t="s">
        <v>26</v>
      </c>
      <c r="C62">
        <v>1</v>
      </c>
      <c r="E62" s="2">
        <v>44927</v>
      </c>
      <c r="F62" t="s">
        <v>9</v>
      </c>
      <c r="G62" t="s">
        <v>11</v>
      </c>
      <c r="J62" s="9" t="s">
        <v>43</v>
      </c>
      <c r="K62" t="s">
        <v>10</v>
      </c>
    </row>
    <row r="63" spans="2:23" x14ac:dyDescent="0.25">
      <c r="B63" t="s">
        <v>34</v>
      </c>
      <c r="C63">
        <v>1</v>
      </c>
      <c r="E63" s="2">
        <v>44927</v>
      </c>
      <c r="F63" t="s">
        <v>9</v>
      </c>
      <c r="G63" t="s">
        <v>8</v>
      </c>
      <c r="J63" s="7" t="s">
        <v>26</v>
      </c>
      <c r="K63" s="14">
        <v>42</v>
      </c>
      <c r="N63" s="9" t="s">
        <v>43</v>
      </c>
      <c r="O63" t="s">
        <v>10</v>
      </c>
      <c r="R63" s="9" t="s">
        <v>43</v>
      </c>
      <c r="S63" t="s">
        <v>10</v>
      </c>
      <c r="V63" s="9" t="s">
        <v>43</v>
      </c>
      <c r="W63" t="s">
        <v>10</v>
      </c>
    </row>
    <row r="64" spans="2:23" x14ac:dyDescent="0.25">
      <c r="B64" t="s">
        <v>32</v>
      </c>
      <c r="C64">
        <v>1</v>
      </c>
      <c r="E64" s="2">
        <v>44927</v>
      </c>
      <c r="F64" t="s">
        <v>9</v>
      </c>
      <c r="G64" t="s">
        <v>11</v>
      </c>
      <c r="J64" s="7" t="s">
        <v>13</v>
      </c>
      <c r="K64" s="14">
        <v>27</v>
      </c>
      <c r="N64" s="7" t="s">
        <v>28</v>
      </c>
      <c r="O64" s="14">
        <v>809</v>
      </c>
      <c r="R64" s="7" t="s">
        <v>22</v>
      </c>
      <c r="S64" s="14">
        <v>1</v>
      </c>
      <c r="V64" s="7" t="s">
        <v>30</v>
      </c>
      <c r="W64" s="14">
        <v>1</v>
      </c>
    </row>
    <row r="65" spans="2:23" x14ac:dyDescent="0.25">
      <c r="B65" t="s">
        <v>33</v>
      </c>
      <c r="C65">
        <v>1</v>
      </c>
      <c r="E65" s="2">
        <v>44927</v>
      </c>
      <c r="F65" t="s">
        <v>7</v>
      </c>
      <c r="G65" t="s">
        <v>8</v>
      </c>
      <c r="J65" s="7" t="s">
        <v>28</v>
      </c>
      <c r="K65" s="14">
        <v>20</v>
      </c>
      <c r="N65" s="7" t="s">
        <v>27</v>
      </c>
      <c r="O65" s="14">
        <v>337</v>
      </c>
      <c r="R65" s="7" t="s">
        <v>38</v>
      </c>
      <c r="S65" s="14">
        <v>1</v>
      </c>
      <c r="V65" s="7" t="s">
        <v>41</v>
      </c>
      <c r="W65" s="14">
        <v>1</v>
      </c>
    </row>
    <row r="66" spans="2:23" x14ac:dyDescent="0.25">
      <c r="B66" t="s">
        <v>33</v>
      </c>
      <c r="C66">
        <v>1</v>
      </c>
      <c r="E66" s="2">
        <v>44927</v>
      </c>
      <c r="F66" t="s">
        <v>7</v>
      </c>
      <c r="G66" t="s">
        <v>8</v>
      </c>
      <c r="J66" s="7" t="s">
        <v>27</v>
      </c>
      <c r="K66" s="14">
        <v>19</v>
      </c>
      <c r="N66" s="7" t="s">
        <v>30</v>
      </c>
      <c r="O66" s="14">
        <v>127</v>
      </c>
      <c r="R66" s="7" t="s">
        <v>31</v>
      </c>
      <c r="S66" s="14">
        <v>2</v>
      </c>
      <c r="V66" s="7" t="s">
        <v>36</v>
      </c>
      <c r="W66" s="14">
        <v>1</v>
      </c>
    </row>
    <row r="67" spans="2:23" x14ac:dyDescent="0.25">
      <c r="B67" t="s">
        <v>33</v>
      </c>
      <c r="C67">
        <v>1</v>
      </c>
      <c r="E67" s="2">
        <v>44927</v>
      </c>
      <c r="F67" t="s">
        <v>7</v>
      </c>
      <c r="G67" t="s">
        <v>11</v>
      </c>
      <c r="J67" s="7" t="s">
        <v>21</v>
      </c>
      <c r="K67" s="14">
        <v>16</v>
      </c>
      <c r="N67" s="7" t="s">
        <v>34</v>
      </c>
      <c r="O67" s="14">
        <v>114</v>
      </c>
      <c r="R67" s="7" t="s">
        <v>36</v>
      </c>
      <c r="S67" s="14">
        <v>2</v>
      </c>
      <c r="V67" s="7" t="s">
        <v>34</v>
      </c>
      <c r="W67" s="14">
        <v>1</v>
      </c>
    </row>
    <row r="68" spans="2:23" x14ac:dyDescent="0.25">
      <c r="B68" t="s">
        <v>28</v>
      </c>
      <c r="C68">
        <v>1</v>
      </c>
      <c r="E68" s="2">
        <v>44927</v>
      </c>
      <c r="F68" t="s">
        <v>9</v>
      </c>
      <c r="G68" t="s">
        <v>8</v>
      </c>
      <c r="J68" s="7" t="s">
        <v>29</v>
      </c>
      <c r="K68" s="14">
        <v>14</v>
      </c>
      <c r="N68" s="7" t="s">
        <v>26</v>
      </c>
      <c r="O68" s="14">
        <v>109</v>
      </c>
      <c r="R68" s="7" t="s">
        <v>37</v>
      </c>
      <c r="S68" s="14">
        <v>2</v>
      </c>
      <c r="V68" s="7" t="s">
        <v>32</v>
      </c>
      <c r="W68" s="14">
        <v>2</v>
      </c>
    </row>
    <row r="69" spans="2:23" x14ac:dyDescent="0.25">
      <c r="B69" t="s">
        <v>28</v>
      </c>
      <c r="C69">
        <v>1</v>
      </c>
      <c r="E69" s="2">
        <v>44927</v>
      </c>
      <c r="F69" t="s">
        <v>9</v>
      </c>
      <c r="G69" t="s">
        <v>8</v>
      </c>
      <c r="J69" s="7" t="s">
        <v>25</v>
      </c>
      <c r="K69" s="14">
        <v>14</v>
      </c>
      <c r="N69" s="7" t="s">
        <v>38</v>
      </c>
      <c r="O69" s="14">
        <v>102</v>
      </c>
      <c r="R69" s="7" t="s">
        <v>39</v>
      </c>
      <c r="S69" s="14">
        <v>2</v>
      </c>
      <c r="V69" s="7" t="s">
        <v>38</v>
      </c>
      <c r="W69" s="14">
        <v>2</v>
      </c>
    </row>
    <row r="70" spans="2:23" x14ac:dyDescent="0.25">
      <c r="B70" t="s">
        <v>28</v>
      </c>
      <c r="C70">
        <v>1</v>
      </c>
      <c r="E70" s="2">
        <v>44927</v>
      </c>
      <c r="F70" t="s">
        <v>7</v>
      </c>
      <c r="G70" t="s">
        <v>11</v>
      </c>
      <c r="J70" s="7" t="s">
        <v>30</v>
      </c>
      <c r="K70" s="14">
        <v>11</v>
      </c>
      <c r="N70" s="7" t="s">
        <v>36</v>
      </c>
      <c r="O70" s="14">
        <v>31</v>
      </c>
      <c r="R70" s="7" t="s">
        <v>33</v>
      </c>
      <c r="S70" s="14">
        <v>3</v>
      </c>
      <c r="V70" s="7" t="s">
        <v>42</v>
      </c>
      <c r="W70" s="14">
        <v>2</v>
      </c>
    </row>
    <row r="71" spans="2:23" x14ac:dyDescent="0.25">
      <c r="B71" t="s">
        <v>29</v>
      </c>
      <c r="C71">
        <v>1</v>
      </c>
      <c r="E71" s="2">
        <v>44927</v>
      </c>
      <c r="F71" t="s">
        <v>17</v>
      </c>
      <c r="G71" t="s">
        <v>8</v>
      </c>
      <c r="J71" s="7" t="s">
        <v>20</v>
      </c>
      <c r="K71" s="14">
        <v>11</v>
      </c>
      <c r="N71" s="7" t="s">
        <v>31</v>
      </c>
      <c r="O71" s="14">
        <v>20</v>
      </c>
      <c r="R71" s="7" t="s">
        <v>35</v>
      </c>
      <c r="S71" s="14">
        <v>3</v>
      </c>
      <c r="V71" s="7" t="s">
        <v>6</v>
      </c>
      <c r="W71" s="14">
        <v>3</v>
      </c>
    </row>
    <row r="72" spans="2:23" x14ac:dyDescent="0.25">
      <c r="B72" t="s">
        <v>29</v>
      </c>
      <c r="C72">
        <v>1</v>
      </c>
      <c r="E72" s="2">
        <v>44927</v>
      </c>
      <c r="F72" t="s">
        <v>9</v>
      </c>
      <c r="G72" t="s">
        <v>8</v>
      </c>
      <c r="J72" s="7" t="s">
        <v>31</v>
      </c>
      <c r="K72" s="14">
        <v>8</v>
      </c>
      <c r="N72" s="7" t="s">
        <v>40</v>
      </c>
      <c r="O72" s="14">
        <v>20</v>
      </c>
      <c r="R72" s="7" t="s">
        <v>42</v>
      </c>
      <c r="S72" s="14">
        <v>3</v>
      </c>
      <c r="V72" s="7" t="s">
        <v>40</v>
      </c>
      <c r="W72" s="14">
        <v>3</v>
      </c>
    </row>
    <row r="73" spans="2:23" x14ac:dyDescent="0.25">
      <c r="B73" t="s">
        <v>29</v>
      </c>
      <c r="C73">
        <v>1</v>
      </c>
      <c r="E73" s="2">
        <v>44927</v>
      </c>
      <c r="F73" t="s">
        <v>16</v>
      </c>
      <c r="G73" t="s">
        <v>8</v>
      </c>
      <c r="J73" s="7" t="s">
        <v>32</v>
      </c>
      <c r="K73" s="14">
        <v>8</v>
      </c>
      <c r="N73" s="7" t="s">
        <v>20</v>
      </c>
      <c r="O73" s="14">
        <v>15</v>
      </c>
      <c r="R73" s="7" t="s">
        <v>34</v>
      </c>
      <c r="S73" s="14">
        <v>4</v>
      </c>
      <c r="V73" s="7" t="s">
        <v>28</v>
      </c>
      <c r="W73" s="14">
        <v>4</v>
      </c>
    </row>
    <row r="74" spans="2:23" x14ac:dyDescent="0.25">
      <c r="B74" t="s">
        <v>29</v>
      </c>
      <c r="C74">
        <v>1</v>
      </c>
      <c r="E74" s="2">
        <v>44927</v>
      </c>
      <c r="F74" t="s">
        <v>9</v>
      </c>
      <c r="G74" t="s">
        <v>8</v>
      </c>
      <c r="J74" s="7" t="s">
        <v>33</v>
      </c>
      <c r="K74" s="14">
        <v>6</v>
      </c>
      <c r="N74" s="7" t="s">
        <v>13</v>
      </c>
      <c r="O74" s="14">
        <v>14</v>
      </c>
      <c r="R74" s="7" t="s">
        <v>29</v>
      </c>
      <c r="S74" s="14">
        <v>4</v>
      </c>
      <c r="V74" s="7" t="s">
        <v>33</v>
      </c>
      <c r="W74" s="14">
        <v>4</v>
      </c>
    </row>
    <row r="75" spans="2:23" x14ac:dyDescent="0.25">
      <c r="B75" t="s">
        <v>29</v>
      </c>
      <c r="C75">
        <v>1</v>
      </c>
      <c r="E75" s="2">
        <v>44927</v>
      </c>
      <c r="F75" t="s">
        <v>7</v>
      </c>
      <c r="G75" t="s">
        <v>11</v>
      </c>
      <c r="J75" s="7" t="s">
        <v>6</v>
      </c>
      <c r="K75" s="14">
        <v>6</v>
      </c>
      <c r="N75" s="7" t="s">
        <v>25</v>
      </c>
      <c r="O75" s="14">
        <v>12</v>
      </c>
      <c r="R75" s="7" t="s">
        <v>32</v>
      </c>
      <c r="S75" s="14">
        <v>5</v>
      </c>
      <c r="V75" s="7" t="s">
        <v>22</v>
      </c>
      <c r="W75" s="14">
        <v>4</v>
      </c>
    </row>
    <row r="76" spans="2:23" x14ac:dyDescent="0.25">
      <c r="B76" t="s">
        <v>29</v>
      </c>
      <c r="C76">
        <v>1</v>
      </c>
      <c r="E76" s="2">
        <v>44927</v>
      </c>
      <c r="F76" t="s">
        <v>7</v>
      </c>
      <c r="G76" t="s">
        <v>11</v>
      </c>
      <c r="J76" s="7" t="s">
        <v>24</v>
      </c>
      <c r="K76" s="14">
        <v>4</v>
      </c>
      <c r="N76" s="7" t="s">
        <v>21</v>
      </c>
      <c r="O76" s="14">
        <v>8</v>
      </c>
      <c r="R76" s="7" t="s">
        <v>20</v>
      </c>
      <c r="S76" s="14">
        <v>6</v>
      </c>
      <c r="V76" s="7" t="s">
        <v>25</v>
      </c>
      <c r="W76" s="14">
        <v>4</v>
      </c>
    </row>
    <row r="77" spans="2:23" x14ac:dyDescent="0.25">
      <c r="B77" t="s">
        <v>29</v>
      </c>
      <c r="C77">
        <v>1</v>
      </c>
      <c r="E77" s="2">
        <v>44927</v>
      </c>
      <c r="F77" t="s">
        <v>7</v>
      </c>
      <c r="G77" t="s">
        <v>11</v>
      </c>
      <c r="J77" s="7" t="s">
        <v>34</v>
      </c>
      <c r="K77" s="14">
        <v>4</v>
      </c>
      <c r="N77" s="7" t="s">
        <v>29</v>
      </c>
      <c r="O77" s="14">
        <v>8</v>
      </c>
      <c r="R77" s="7" t="s">
        <v>40</v>
      </c>
      <c r="S77" s="14">
        <v>6</v>
      </c>
      <c r="V77" s="7" t="s">
        <v>35</v>
      </c>
      <c r="W77" s="14">
        <v>5</v>
      </c>
    </row>
    <row r="78" spans="2:23" x14ac:dyDescent="0.25">
      <c r="B78" t="s">
        <v>29</v>
      </c>
      <c r="C78">
        <v>1</v>
      </c>
      <c r="E78" s="2">
        <v>44927</v>
      </c>
      <c r="F78" t="s">
        <v>7</v>
      </c>
      <c r="G78" t="s">
        <v>11</v>
      </c>
      <c r="J78" s="7" t="s">
        <v>40</v>
      </c>
      <c r="K78" s="14">
        <v>4</v>
      </c>
      <c r="N78" s="7" t="s">
        <v>32</v>
      </c>
      <c r="O78" s="14">
        <v>5</v>
      </c>
      <c r="R78" s="7" t="s">
        <v>28</v>
      </c>
      <c r="S78" s="14">
        <v>6</v>
      </c>
      <c r="V78" s="7" t="s">
        <v>24</v>
      </c>
      <c r="W78" s="14">
        <v>7</v>
      </c>
    </row>
    <row r="79" spans="2:23" x14ac:dyDescent="0.25">
      <c r="B79" t="s">
        <v>29</v>
      </c>
      <c r="C79">
        <v>1</v>
      </c>
      <c r="E79" s="2">
        <v>44927</v>
      </c>
      <c r="F79" t="s">
        <v>7</v>
      </c>
      <c r="G79" t="s">
        <v>11</v>
      </c>
      <c r="J79" s="7" t="s">
        <v>35</v>
      </c>
      <c r="K79" s="14">
        <v>3</v>
      </c>
      <c r="N79" s="7" t="s">
        <v>6</v>
      </c>
      <c r="O79" s="14">
        <v>5</v>
      </c>
      <c r="R79" s="7" t="s">
        <v>6</v>
      </c>
      <c r="S79" s="14">
        <v>6</v>
      </c>
      <c r="V79" s="7" t="s">
        <v>29</v>
      </c>
      <c r="W79" s="14">
        <v>14</v>
      </c>
    </row>
    <row r="80" spans="2:23" x14ac:dyDescent="0.25">
      <c r="B80" t="s">
        <v>29</v>
      </c>
      <c r="C80">
        <v>1</v>
      </c>
      <c r="E80" s="2">
        <v>44927</v>
      </c>
      <c r="F80" t="s">
        <v>7</v>
      </c>
      <c r="G80" t="s">
        <v>11</v>
      </c>
      <c r="J80" s="7" t="s">
        <v>39</v>
      </c>
      <c r="K80" s="14">
        <v>3</v>
      </c>
      <c r="N80" s="7" t="s">
        <v>22</v>
      </c>
      <c r="O80" s="14">
        <v>4</v>
      </c>
      <c r="R80" s="7" t="s">
        <v>21</v>
      </c>
      <c r="S80" s="14">
        <v>7</v>
      </c>
      <c r="V80" s="7" t="s">
        <v>31</v>
      </c>
      <c r="W80" s="14">
        <v>14</v>
      </c>
    </row>
    <row r="81" spans="2:23" x14ac:dyDescent="0.25">
      <c r="B81" t="s">
        <v>40</v>
      </c>
      <c r="C81">
        <v>1</v>
      </c>
      <c r="E81" s="2">
        <v>44927</v>
      </c>
      <c r="F81" t="s">
        <v>9</v>
      </c>
      <c r="G81" t="s">
        <v>8</v>
      </c>
      <c r="J81" s="7" t="s">
        <v>22</v>
      </c>
      <c r="K81" s="14">
        <v>2</v>
      </c>
      <c r="N81" s="7" t="s">
        <v>24</v>
      </c>
      <c r="O81" s="14">
        <v>3</v>
      </c>
      <c r="R81" s="7" t="s">
        <v>13</v>
      </c>
      <c r="S81" s="14">
        <v>10</v>
      </c>
      <c r="V81" s="7" t="s">
        <v>21</v>
      </c>
      <c r="W81" s="14">
        <v>20</v>
      </c>
    </row>
    <row r="82" spans="2:23" x14ac:dyDescent="0.25">
      <c r="B82" t="s">
        <v>40</v>
      </c>
      <c r="C82">
        <v>1</v>
      </c>
      <c r="E82" s="2">
        <v>44927</v>
      </c>
      <c r="F82" t="s">
        <v>9</v>
      </c>
      <c r="G82" t="s">
        <v>8</v>
      </c>
      <c r="J82" s="7" t="s">
        <v>42</v>
      </c>
      <c r="K82" s="14">
        <v>1</v>
      </c>
      <c r="N82" s="7" t="s">
        <v>35</v>
      </c>
      <c r="O82" s="14">
        <v>2</v>
      </c>
      <c r="R82" s="7" t="s">
        <v>25</v>
      </c>
      <c r="S82" s="14">
        <v>12</v>
      </c>
      <c r="V82" s="7" t="s">
        <v>20</v>
      </c>
      <c r="W82" s="14">
        <v>22</v>
      </c>
    </row>
    <row r="83" spans="2:23" x14ac:dyDescent="0.25">
      <c r="B83" t="s">
        <v>39</v>
      </c>
      <c r="C83">
        <v>1</v>
      </c>
      <c r="E83" s="2">
        <v>44927</v>
      </c>
      <c r="F83" t="s">
        <v>7</v>
      </c>
      <c r="G83" t="s">
        <v>8</v>
      </c>
      <c r="J83" s="7" t="s">
        <v>37</v>
      </c>
      <c r="K83" s="14">
        <v>1</v>
      </c>
      <c r="N83" s="7" t="s">
        <v>39</v>
      </c>
      <c r="O83" s="14">
        <v>1</v>
      </c>
      <c r="R83" s="7" t="s">
        <v>27</v>
      </c>
      <c r="S83" s="14">
        <v>15</v>
      </c>
      <c r="V83" s="7" t="s">
        <v>27</v>
      </c>
      <c r="W83" s="14">
        <v>27</v>
      </c>
    </row>
    <row r="84" spans="2:23" x14ac:dyDescent="0.25">
      <c r="B84" t="s">
        <v>36</v>
      </c>
      <c r="C84">
        <v>1</v>
      </c>
      <c r="E84" s="2">
        <v>44927</v>
      </c>
      <c r="F84" t="s">
        <v>16</v>
      </c>
      <c r="G84" t="s">
        <v>8</v>
      </c>
      <c r="J84" s="7" t="s">
        <v>51</v>
      </c>
      <c r="K84" s="14">
        <v>1</v>
      </c>
      <c r="N84" s="7" t="s">
        <v>15</v>
      </c>
      <c r="O84" s="14">
        <v>1746</v>
      </c>
      <c r="R84" s="7" t="s">
        <v>26</v>
      </c>
      <c r="S84" s="14">
        <v>18</v>
      </c>
      <c r="V84" s="7" t="s">
        <v>13</v>
      </c>
      <c r="W84" s="14">
        <v>30</v>
      </c>
    </row>
    <row r="85" spans="2:23" x14ac:dyDescent="0.25">
      <c r="B85" t="s">
        <v>36</v>
      </c>
      <c r="C85">
        <v>1</v>
      </c>
      <c r="E85" s="2">
        <v>44927</v>
      </c>
      <c r="F85" t="s">
        <v>7</v>
      </c>
      <c r="G85" t="s">
        <v>8</v>
      </c>
      <c r="J85" s="7" t="s">
        <v>36</v>
      </c>
      <c r="K85" s="14">
        <v>1</v>
      </c>
      <c r="R85" s="7" t="s">
        <v>15</v>
      </c>
      <c r="S85" s="14">
        <v>118</v>
      </c>
      <c r="V85" s="7" t="s">
        <v>26</v>
      </c>
      <c r="W85" s="14">
        <v>46</v>
      </c>
    </row>
    <row r="86" spans="2:23" x14ac:dyDescent="0.25">
      <c r="B86" t="s">
        <v>27</v>
      </c>
      <c r="C86">
        <v>1</v>
      </c>
      <c r="E86" s="2">
        <v>44927</v>
      </c>
      <c r="F86" t="s">
        <v>16</v>
      </c>
      <c r="G86" t="s">
        <v>8</v>
      </c>
      <c r="J86" s="7" t="s">
        <v>38</v>
      </c>
      <c r="K86" s="14">
        <v>1</v>
      </c>
      <c r="V86" s="7" t="s">
        <v>15</v>
      </c>
      <c r="W86" s="14">
        <v>217</v>
      </c>
    </row>
    <row r="87" spans="2:23" x14ac:dyDescent="0.25">
      <c r="B87" t="s">
        <v>27</v>
      </c>
      <c r="C87">
        <v>1</v>
      </c>
      <c r="E87" s="2">
        <v>44927</v>
      </c>
      <c r="F87" t="s">
        <v>17</v>
      </c>
      <c r="G87" t="s">
        <v>8</v>
      </c>
      <c r="J87" s="7" t="s">
        <v>15</v>
      </c>
      <c r="K87" s="14">
        <v>227</v>
      </c>
    </row>
    <row r="88" spans="2:23" x14ac:dyDescent="0.25">
      <c r="B88" t="s">
        <v>27</v>
      </c>
      <c r="C88">
        <v>1</v>
      </c>
      <c r="E88" s="2">
        <v>44927</v>
      </c>
      <c r="F88" t="s">
        <v>17</v>
      </c>
      <c r="G88" t="s">
        <v>8</v>
      </c>
    </row>
    <row r="89" spans="2:23" x14ac:dyDescent="0.25">
      <c r="B89" t="s">
        <v>27</v>
      </c>
      <c r="C89">
        <v>1</v>
      </c>
      <c r="E89" s="2">
        <v>44927</v>
      </c>
      <c r="F89" t="s">
        <v>17</v>
      </c>
      <c r="G89" t="s">
        <v>8</v>
      </c>
    </row>
    <row r="90" spans="2:23" x14ac:dyDescent="0.25">
      <c r="B90" t="s">
        <v>27</v>
      </c>
      <c r="C90">
        <v>1</v>
      </c>
      <c r="E90" s="2">
        <v>44927</v>
      </c>
      <c r="F90" t="s">
        <v>7</v>
      </c>
      <c r="G90" t="s">
        <v>11</v>
      </c>
    </row>
    <row r="91" spans="2:23" x14ac:dyDescent="0.25">
      <c r="B91" t="s">
        <v>27</v>
      </c>
      <c r="C91">
        <v>1</v>
      </c>
      <c r="E91" s="2">
        <v>44927</v>
      </c>
      <c r="F91" t="s">
        <v>7</v>
      </c>
      <c r="G91" t="s">
        <v>11</v>
      </c>
    </row>
    <row r="92" spans="2:23" x14ac:dyDescent="0.25">
      <c r="B92" t="s">
        <v>27</v>
      </c>
      <c r="C92">
        <v>1</v>
      </c>
      <c r="E92" s="2">
        <v>44927</v>
      </c>
      <c r="F92" t="s">
        <v>7</v>
      </c>
      <c r="G92" t="s">
        <v>11</v>
      </c>
    </row>
    <row r="93" spans="2:23" x14ac:dyDescent="0.25">
      <c r="B93" t="s">
        <v>27</v>
      </c>
      <c r="C93">
        <v>1</v>
      </c>
      <c r="E93" s="2">
        <v>44927</v>
      </c>
      <c r="F93" t="s">
        <v>7</v>
      </c>
      <c r="G93" t="s">
        <v>11</v>
      </c>
      <c r="J93" t="s">
        <v>57</v>
      </c>
      <c r="K93">
        <f>IFERROR(GETPIVOTDATA("CANTIDAD",$J$62),"-")</f>
        <v>227</v>
      </c>
      <c r="N93" t="s">
        <v>58</v>
      </c>
      <c r="O93">
        <f>IFERROR(GETPIVOTDATA("CANTIDAD",$N$63), "-")</f>
        <v>1746</v>
      </c>
      <c r="R93" t="s">
        <v>59</v>
      </c>
      <c r="S93">
        <f>IFERROR(GETPIVOTDATA("CANTIDAD",$R$63), "-")</f>
        <v>118</v>
      </c>
      <c r="V93" t="s">
        <v>60</v>
      </c>
      <c r="W93">
        <f>IFERROR(GETPIVOTDATA("CANTIDAD",$V$63), "-")</f>
        <v>217</v>
      </c>
    </row>
    <row r="94" spans="2:23" x14ac:dyDescent="0.25">
      <c r="B94" t="s">
        <v>27</v>
      </c>
      <c r="C94">
        <v>1</v>
      </c>
      <c r="E94" s="2">
        <v>44927</v>
      </c>
      <c r="F94" t="s">
        <v>7</v>
      </c>
      <c r="G94" t="s">
        <v>11</v>
      </c>
    </row>
    <row r="95" spans="2:23" x14ac:dyDescent="0.25">
      <c r="B95" t="s">
        <v>27</v>
      </c>
      <c r="C95">
        <v>1</v>
      </c>
      <c r="E95" s="2">
        <v>44927</v>
      </c>
      <c r="F95" t="s">
        <v>7</v>
      </c>
      <c r="G95" t="s">
        <v>11</v>
      </c>
    </row>
    <row r="96" spans="2:23" x14ac:dyDescent="0.25">
      <c r="B96" t="s">
        <v>27</v>
      </c>
      <c r="C96">
        <v>1</v>
      </c>
      <c r="E96" s="2">
        <v>44927</v>
      </c>
      <c r="F96" t="s">
        <v>7</v>
      </c>
      <c r="G96" t="s">
        <v>11</v>
      </c>
    </row>
    <row r="97" spans="2:7" x14ac:dyDescent="0.25">
      <c r="B97" t="s">
        <v>27</v>
      </c>
      <c r="C97">
        <v>1</v>
      </c>
      <c r="E97" s="2">
        <v>44927</v>
      </c>
      <c r="F97" t="s">
        <v>7</v>
      </c>
      <c r="G97" t="s">
        <v>11</v>
      </c>
    </row>
    <row r="98" spans="2:7" x14ac:dyDescent="0.25">
      <c r="B98" t="s">
        <v>27</v>
      </c>
      <c r="C98">
        <v>1</v>
      </c>
      <c r="E98" s="2">
        <v>44927</v>
      </c>
      <c r="F98" t="s">
        <v>7</v>
      </c>
      <c r="G98" t="s">
        <v>11</v>
      </c>
    </row>
    <row r="99" spans="2:7" x14ac:dyDescent="0.25">
      <c r="B99" t="s">
        <v>27</v>
      </c>
      <c r="C99">
        <v>1</v>
      </c>
      <c r="E99" s="2">
        <v>44927</v>
      </c>
      <c r="F99" t="s">
        <v>7</v>
      </c>
      <c r="G99" t="s">
        <v>11</v>
      </c>
    </row>
    <row r="100" spans="2:7" x14ac:dyDescent="0.25">
      <c r="B100" t="s">
        <v>27</v>
      </c>
      <c r="C100">
        <v>1</v>
      </c>
      <c r="E100" s="2">
        <v>44927</v>
      </c>
      <c r="F100" t="s">
        <v>7</v>
      </c>
      <c r="G100" t="s">
        <v>11</v>
      </c>
    </row>
    <row r="101" spans="2:7" x14ac:dyDescent="0.25">
      <c r="B101" t="s">
        <v>27</v>
      </c>
      <c r="C101">
        <v>1</v>
      </c>
      <c r="E101" s="2">
        <v>44927</v>
      </c>
      <c r="F101" t="s">
        <v>7</v>
      </c>
      <c r="G101" t="s">
        <v>11</v>
      </c>
    </row>
    <row r="102" spans="2:7" x14ac:dyDescent="0.25">
      <c r="B102" t="s">
        <v>31</v>
      </c>
      <c r="C102">
        <v>1</v>
      </c>
      <c r="E102" s="2">
        <v>44927</v>
      </c>
      <c r="F102" t="s">
        <v>18</v>
      </c>
      <c r="G102" t="s">
        <v>8</v>
      </c>
    </row>
    <row r="103" spans="2:7" x14ac:dyDescent="0.25">
      <c r="B103" t="s">
        <v>31</v>
      </c>
      <c r="C103">
        <v>1</v>
      </c>
      <c r="E103" s="2">
        <v>44927</v>
      </c>
      <c r="F103" t="s">
        <v>7</v>
      </c>
      <c r="G103" t="s">
        <v>11</v>
      </c>
    </row>
    <row r="104" spans="2:7" x14ac:dyDescent="0.25">
      <c r="B104" t="s">
        <v>31</v>
      </c>
      <c r="C104">
        <v>1</v>
      </c>
      <c r="E104" s="2">
        <v>44927</v>
      </c>
      <c r="F104" t="s">
        <v>7</v>
      </c>
      <c r="G104" t="s">
        <v>11</v>
      </c>
    </row>
    <row r="105" spans="2:7" x14ac:dyDescent="0.25">
      <c r="B105" t="s">
        <v>31</v>
      </c>
      <c r="C105">
        <v>1</v>
      </c>
      <c r="E105" s="2">
        <v>44927</v>
      </c>
      <c r="F105" t="s">
        <v>7</v>
      </c>
      <c r="G105" t="s">
        <v>11</v>
      </c>
    </row>
    <row r="106" spans="2:7" ht="16.5" customHeight="1" x14ac:dyDescent="0.25">
      <c r="B106" t="s">
        <v>31</v>
      </c>
      <c r="C106">
        <v>1</v>
      </c>
      <c r="E106" s="2">
        <v>44927</v>
      </c>
      <c r="F106" t="s">
        <v>7</v>
      </c>
      <c r="G106" t="s">
        <v>11</v>
      </c>
    </row>
    <row r="107" spans="2:7" x14ac:dyDescent="0.25">
      <c r="B107" t="s">
        <v>31</v>
      </c>
      <c r="C107">
        <v>1</v>
      </c>
      <c r="E107" s="2">
        <v>44927</v>
      </c>
      <c r="F107" t="s">
        <v>7</v>
      </c>
      <c r="G107" t="s">
        <v>11</v>
      </c>
    </row>
    <row r="108" spans="2:7" hidden="1" x14ac:dyDescent="0.25">
      <c r="B108" t="s">
        <v>21</v>
      </c>
      <c r="C108">
        <v>1</v>
      </c>
      <c r="D108" s="6">
        <v>69.739999999999995</v>
      </c>
      <c r="E108" s="2">
        <v>44929</v>
      </c>
      <c r="F108" t="s">
        <v>7</v>
      </c>
      <c r="G108" t="s">
        <v>14</v>
      </c>
    </row>
    <row r="109" spans="2:7" hidden="1" x14ac:dyDescent="0.25">
      <c r="B109" t="s">
        <v>13</v>
      </c>
      <c r="C109">
        <v>1</v>
      </c>
      <c r="D109" s="6">
        <v>160</v>
      </c>
      <c r="E109" s="2">
        <v>44929</v>
      </c>
      <c r="F109" t="s">
        <v>9</v>
      </c>
      <c r="G109" t="s">
        <v>14</v>
      </c>
    </row>
    <row r="110" spans="2:7" hidden="1" x14ac:dyDescent="0.25">
      <c r="B110" t="s">
        <v>26</v>
      </c>
      <c r="C110">
        <v>1</v>
      </c>
      <c r="D110" s="6">
        <v>290</v>
      </c>
      <c r="E110" s="2">
        <v>44930</v>
      </c>
      <c r="F110" t="s">
        <v>9</v>
      </c>
      <c r="G110" t="s">
        <v>14</v>
      </c>
    </row>
    <row r="111" spans="2:7" hidden="1" x14ac:dyDescent="0.25">
      <c r="B111" t="s">
        <v>6</v>
      </c>
      <c r="C111">
        <v>1</v>
      </c>
      <c r="D111" s="6">
        <v>750</v>
      </c>
      <c r="E111" s="2">
        <v>44930</v>
      </c>
      <c r="F111" t="s">
        <v>7</v>
      </c>
      <c r="G111" t="s">
        <v>14</v>
      </c>
    </row>
    <row r="112" spans="2:7" hidden="1" x14ac:dyDescent="0.25">
      <c r="B112" t="s">
        <v>30</v>
      </c>
      <c r="C112">
        <v>1</v>
      </c>
      <c r="D112" s="6">
        <v>11347.6</v>
      </c>
      <c r="E112" s="2">
        <v>44930</v>
      </c>
      <c r="F112" t="s">
        <v>9</v>
      </c>
      <c r="G112" t="s">
        <v>14</v>
      </c>
    </row>
    <row r="113" spans="2:7" hidden="1" x14ac:dyDescent="0.25">
      <c r="B113" t="s">
        <v>28</v>
      </c>
      <c r="C113">
        <v>1</v>
      </c>
      <c r="D113" s="6">
        <v>5271.4</v>
      </c>
      <c r="E113" s="2">
        <v>44931</v>
      </c>
      <c r="F113" t="s">
        <v>9</v>
      </c>
      <c r="G113" t="s">
        <v>14</v>
      </c>
    </row>
    <row r="114" spans="2:7" hidden="1" x14ac:dyDescent="0.25">
      <c r="B114" t="s">
        <v>33</v>
      </c>
      <c r="C114">
        <v>1</v>
      </c>
      <c r="D114" s="6">
        <v>10562.5</v>
      </c>
      <c r="E114" s="2">
        <v>44931</v>
      </c>
      <c r="F114" t="s">
        <v>7</v>
      </c>
      <c r="G114" t="s">
        <v>14</v>
      </c>
    </row>
    <row r="115" spans="2:7" hidden="1" x14ac:dyDescent="0.25">
      <c r="B115" t="s">
        <v>27</v>
      </c>
      <c r="C115">
        <v>1</v>
      </c>
      <c r="D115" s="6">
        <v>847.75</v>
      </c>
      <c r="E115" s="2">
        <v>44931</v>
      </c>
      <c r="F115" t="s">
        <v>7</v>
      </c>
      <c r="G115" t="s">
        <v>14</v>
      </c>
    </row>
    <row r="116" spans="2:7" hidden="1" x14ac:dyDescent="0.25">
      <c r="B116" t="s">
        <v>13</v>
      </c>
      <c r="C116">
        <v>1</v>
      </c>
      <c r="D116" s="6">
        <v>687.38</v>
      </c>
      <c r="E116" s="2">
        <v>44931</v>
      </c>
      <c r="F116" t="s">
        <v>7</v>
      </c>
      <c r="G116" t="s">
        <v>14</v>
      </c>
    </row>
    <row r="117" spans="2:7" hidden="1" x14ac:dyDescent="0.25">
      <c r="B117" t="s">
        <v>26</v>
      </c>
      <c r="C117">
        <v>1</v>
      </c>
      <c r="D117" s="6">
        <v>5400.63</v>
      </c>
      <c r="E117" s="2">
        <v>44932</v>
      </c>
      <c r="F117" t="s">
        <v>7</v>
      </c>
      <c r="G117" t="s">
        <v>14</v>
      </c>
    </row>
    <row r="118" spans="2:7" hidden="1" x14ac:dyDescent="0.25">
      <c r="B118" t="s">
        <v>25</v>
      </c>
      <c r="C118">
        <v>1</v>
      </c>
      <c r="D118" s="6">
        <v>81250</v>
      </c>
      <c r="E118" s="2">
        <v>44932</v>
      </c>
      <c r="F118" t="s">
        <v>9</v>
      </c>
      <c r="G118" t="s">
        <v>14</v>
      </c>
    </row>
    <row r="119" spans="2:7" hidden="1" x14ac:dyDescent="0.25">
      <c r="B119" t="s">
        <v>20</v>
      </c>
      <c r="C119">
        <v>1</v>
      </c>
      <c r="D119" s="6">
        <v>8221.11</v>
      </c>
      <c r="E119" s="2">
        <v>44932</v>
      </c>
      <c r="F119" t="s">
        <v>7</v>
      </c>
      <c r="G119" t="s">
        <v>14</v>
      </c>
    </row>
    <row r="120" spans="2:7" hidden="1" x14ac:dyDescent="0.25">
      <c r="B120" t="s">
        <v>28</v>
      </c>
      <c r="C120">
        <v>1</v>
      </c>
      <c r="D120" s="6">
        <v>6843.1</v>
      </c>
      <c r="E120" s="2">
        <v>44936</v>
      </c>
      <c r="F120" t="s">
        <v>9</v>
      </c>
      <c r="G120" t="s">
        <v>14</v>
      </c>
    </row>
    <row r="121" spans="2:7" hidden="1" x14ac:dyDescent="0.25">
      <c r="B121" t="s">
        <v>26</v>
      </c>
      <c r="C121">
        <v>1</v>
      </c>
      <c r="D121" s="6">
        <v>454.05</v>
      </c>
      <c r="E121" s="2">
        <v>44932</v>
      </c>
      <c r="F121" t="s">
        <v>7</v>
      </c>
      <c r="G121" t="s">
        <v>14</v>
      </c>
    </row>
    <row r="122" spans="2:7" hidden="1" x14ac:dyDescent="0.25">
      <c r="B122" t="s">
        <v>39</v>
      </c>
      <c r="C122">
        <v>1</v>
      </c>
      <c r="D122" s="6">
        <v>447.12</v>
      </c>
      <c r="E122" s="2">
        <v>44937</v>
      </c>
      <c r="F122" t="s">
        <v>9</v>
      </c>
      <c r="G122" t="s">
        <v>14</v>
      </c>
    </row>
    <row r="123" spans="2:7" hidden="1" x14ac:dyDescent="0.25">
      <c r="B123" t="s">
        <v>6</v>
      </c>
      <c r="C123">
        <v>1</v>
      </c>
      <c r="D123" s="6">
        <v>4344.5</v>
      </c>
      <c r="E123" s="2">
        <v>44937</v>
      </c>
      <c r="F123" t="s">
        <v>9</v>
      </c>
      <c r="G123" t="s">
        <v>14</v>
      </c>
    </row>
    <row r="124" spans="2:7" hidden="1" x14ac:dyDescent="0.25">
      <c r="B124" t="s">
        <v>6</v>
      </c>
      <c r="C124">
        <v>1</v>
      </c>
      <c r="D124" s="6">
        <v>6895.94</v>
      </c>
      <c r="E124" s="2">
        <v>44937</v>
      </c>
      <c r="F124" t="s">
        <v>9</v>
      </c>
      <c r="G124" t="s">
        <v>14</v>
      </c>
    </row>
    <row r="125" spans="2:7" hidden="1" x14ac:dyDescent="0.25">
      <c r="B125" t="s">
        <v>27</v>
      </c>
      <c r="C125">
        <v>1</v>
      </c>
      <c r="D125" s="6">
        <v>2953.5</v>
      </c>
      <c r="E125" s="2">
        <v>44938</v>
      </c>
      <c r="F125" t="s">
        <v>7</v>
      </c>
      <c r="G125" t="s">
        <v>14</v>
      </c>
    </row>
    <row r="126" spans="2:7" hidden="1" x14ac:dyDescent="0.25">
      <c r="B126" t="s">
        <v>27</v>
      </c>
      <c r="C126">
        <v>1</v>
      </c>
      <c r="D126" s="6">
        <v>23925.89</v>
      </c>
      <c r="E126" s="2">
        <v>44939</v>
      </c>
      <c r="F126" t="s">
        <v>17</v>
      </c>
      <c r="G126" t="s">
        <v>14</v>
      </c>
    </row>
    <row r="127" spans="2:7" hidden="1" x14ac:dyDescent="0.25">
      <c r="B127" t="s">
        <v>30</v>
      </c>
      <c r="C127">
        <v>1</v>
      </c>
      <c r="D127" s="6">
        <v>5387.5</v>
      </c>
      <c r="E127" s="2">
        <v>44939</v>
      </c>
      <c r="F127" t="s">
        <v>9</v>
      </c>
      <c r="G127" t="s">
        <v>14</v>
      </c>
    </row>
    <row r="128" spans="2:7" hidden="1" x14ac:dyDescent="0.25">
      <c r="B128" t="s">
        <v>30</v>
      </c>
      <c r="C128">
        <v>1</v>
      </c>
      <c r="D128" s="6">
        <v>11560</v>
      </c>
      <c r="E128" s="2">
        <v>44939</v>
      </c>
      <c r="F128" t="s">
        <v>9</v>
      </c>
      <c r="G128" t="s">
        <v>14</v>
      </c>
    </row>
    <row r="129" spans="2:7" hidden="1" x14ac:dyDescent="0.25">
      <c r="B129" t="s">
        <v>30</v>
      </c>
      <c r="C129">
        <v>1</v>
      </c>
      <c r="D129" s="6">
        <v>7511.5</v>
      </c>
      <c r="E129" s="2">
        <v>44939</v>
      </c>
      <c r="F129" t="s">
        <v>9</v>
      </c>
      <c r="G129" t="s">
        <v>14</v>
      </c>
    </row>
    <row r="130" spans="2:7" hidden="1" x14ac:dyDescent="0.25">
      <c r="B130" t="s">
        <v>28</v>
      </c>
      <c r="C130">
        <v>1</v>
      </c>
      <c r="D130" s="6">
        <v>3000</v>
      </c>
      <c r="E130" s="2">
        <v>44939</v>
      </c>
      <c r="F130" t="s">
        <v>9</v>
      </c>
      <c r="G130" t="s">
        <v>14</v>
      </c>
    </row>
    <row r="131" spans="2:7" hidden="1" x14ac:dyDescent="0.25">
      <c r="B131" t="s">
        <v>30</v>
      </c>
      <c r="C131">
        <v>1</v>
      </c>
      <c r="D131" s="6">
        <v>11290.91</v>
      </c>
      <c r="E131" s="2">
        <v>44939</v>
      </c>
      <c r="F131" t="s">
        <v>9</v>
      </c>
      <c r="G131" t="s">
        <v>14</v>
      </c>
    </row>
    <row r="132" spans="2:7" hidden="1" x14ac:dyDescent="0.25">
      <c r="B132" t="s">
        <v>27</v>
      </c>
      <c r="C132">
        <v>1</v>
      </c>
      <c r="D132" s="6">
        <v>3430</v>
      </c>
      <c r="E132" s="2">
        <v>44939</v>
      </c>
      <c r="F132" t="s">
        <v>7</v>
      </c>
      <c r="G132" t="s">
        <v>14</v>
      </c>
    </row>
    <row r="133" spans="2:7" hidden="1" x14ac:dyDescent="0.25">
      <c r="B133" t="s">
        <v>32</v>
      </c>
      <c r="C133">
        <v>1</v>
      </c>
      <c r="D133" s="6">
        <v>200</v>
      </c>
      <c r="E133" s="2">
        <v>44943</v>
      </c>
      <c r="F133" t="s">
        <v>18</v>
      </c>
      <c r="G133" t="s">
        <v>14</v>
      </c>
    </row>
    <row r="134" spans="2:7" hidden="1" x14ac:dyDescent="0.25">
      <c r="B134" t="s">
        <v>13</v>
      </c>
      <c r="C134">
        <v>1</v>
      </c>
      <c r="D134" s="6">
        <v>4154.21</v>
      </c>
      <c r="E134" s="2">
        <v>44939</v>
      </c>
      <c r="F134" t="s">
        <v>18</v>
      </c>
      <c r="G134" t="s">
        <v>14</v>
      </c>
    </row>
    <row r="135" spans="2:7" hidden="1" x14ac:dyDescent="0.25">
      <c r="B135" t="s">
        <v>26</v>
      </c>
      <c r="C135">
        <v>1</v>
      </c>
      <c r="D135" s="6">
        <v>1041.7</v>
      </c>
      <c r="E135" s="2">
        <v>44942</v>
      </c>
      <c r="F135" t="s">
        <v>7</v>
      </c>
      <c r="G135" t="s">
        <v>14</v>
      </c>
    </row>
    <row r="136" spans="2:7" hidden="1" x14ac:dyDescent="0.25">
      <c r="B136" t="s">
        <v>26</v>
      </c>
      <c r="C136">
        <v>1</v>
      </c>
      <c r="D136" s="6">
        <v>20806.86</v>
      </c>
      <c r="E136" s="2">
        <v>44942</v>
      </c>
      <c r="F136" t="s">
        <v>7</v>
      </c>
      <c r="G136" t="s">
        <v>14</v>
      </c>
    </row>
    <row r="137" spans="2:7" hidden="1" x14ac:dyDescent="0.25">
      <c r="B137" t="s">
        <v>31</v>
      </c>
      <c r="C137">
        <v>1</v>
      </c>
      <c r="D137" s="6">
        <v>655.79</v>
      </c>
      <c r="E137" s="2">
        <v>44944</v>
      </c>
      <c r="F137" t="s">
        <v>7</v>
      </c>
      <c r="G137" t="s">
        <v>14</v>
      </c>
    </row>
    <row r="138" spans="2:7" hidden="1" x14ac:dyDescent="0.25">
      <c r="B138" t="s">
        <v>26</v>
      </c>
      <c r="C138">
        <v>1</v>
      </c>
      <c r="D138" s="6">
        <v>1502.6</v>
      </c>
      <c r="E138" s="2">
        <v>44945</v>
      </c>
      <c r="F138" t="s">
        <v>7</v>
      </c>
      <c r="G138" t="s">
        <v>14</v>
      </c>
    </row>
    <row r="139" spans="2:7" hidden="1" x14ac:dyDescent="0.25">
      <c r="B139" t="s">
        <v>20</v>
      </c>
      <c r="C139">
        <v>1</v>
      </c>
      <c r="D139" s="6">
        <v>4539.13</v>
      </c>
      <c r="E139" s="2">
        <v>44945</v>
      </c>
      <c r="F139" t="s">
        <v>17</v>
      </c>
      <c r="G139" t="s">
        <v>14</v>
      </c>
    </row>
    <row r="140" spans="2:7" hidden="1" x14ac:dyDescent="0.25">
      <c r="B140" t="s">
        <v>13</v>
      </c>
      <c r="C140">
        <v>1</v>
      </c>
      <c r="D140" s="6">
        <v>374958.15</v>
      </c>
      <c r="E140" s="2">
        <v>44946</v>
      </c>
      <c r="F140" t="s">
        <v>18</v>
      </c>
      <c r="G140" t="s">
        <v>14</v>
      </c>
    </row>
    <row r="141" spans="2:7" hidden="1" x14ac:dyDescent="0.25">
      <c r="B141" t="s">
        <v>26</v>
      </c>
      <c r="C141">
        <v>1</v>
      </c>
      <c r="D141" s="6">
        <v>3000</v>
      </c>
      <c r="E141" s="2">
        <v>44946</v>
      </c>
      <c r="F141" t="s">
        <v>9</v>
      </c>
      <c r="G141" t="s">
        <v>14</v>
      </c>
    </row>
    <row r="142" spans="2:7" hidden="1" x14ac:dyDescent="0.25">
      <c r="B142" t="s">
        <v>13</v>
      </c>
      <c r="C142">
        <v>1</v>
      </c>
      <c r="D142" s="6">
        <v>1165.8800000000001</v>
      </c>
      <c r="E142" s="2">
        <v>44950</v>
      </c>
      <c r="F142" t="s">
        <v>7</v>
      </c>
      <c r="G142" t="s">
        <v>14</v>
      </c>
    </row>
    <row r="143" spans="2:7" hidden="1" x14ac:dyDescent="0.25">
      <c r="B143" t="s">
        <v>34</v>
      </c>
      <c r="C143">
        <v>1</v>
      </c>
      <c r="D143" s="6">
        <v>8434.68</v>
      </c>
      <c r="E143" s="2">
        <v>44949</v>
      </c>
      <c r="F143" t="s">
        <v>9</v>
      </c>
      <c r="G143" t="s">
        <v>14</v>
      </c>
    </row>
    <row r="144" spans="2:7" hidden="1" x14ac:dyDescent="0.25">
      <c r="B144" t="s">
        <v>29</v>
      </c>
      <c r="C144">
        <v>1</v>
      </c>
      <c r="D144" s="6">
        <v>850</v>
      </c>
      <c r="E144" s="2">
        <v>44950</v>
      </c>
      <c r="F144" t="s">
        <v>7</v>
      </c>
      <c r="G144" t="s">
        <v>14</v>
      </c>
    </row>
    <row r="145" spans="2:7" hidden="1" x14ac:dyDescent="0.25">
      <c r="B145" t="s">
        <v>27</v>
      </c>
      <c r="C145">
        <v>1</v>
      </c>
      <c r="D145" s="6">
        <v>1511.1</v>
      </c>
      <c r="E145" s="2">
        <v>44950</v>
      </c>
      <c r="F145" t="s">
        <v>7</v>
      </c>
      <c r="G145" t="s">
        <v>14</v>
      </c>
    </row>
    <row r="146" spans="2:7" hidden="1" x14ac:dyDescent="0.25">
      <c r="B146" t="s">
        <v>29</v>
      </c>
      <c r="C146">
        <v>1</v>
      </c>
      <c r="D146" s="6">
        <v>926.65</v>
      </c>
      <c r="E146" s="2">
        <v>44950</v>
      </c>
      <c r="F146" t="s">
        <v>7</v>
      </c>
      <c r="G146" t="s">
        <v>14</v>
      </c>
    </row>
    <row r="147" spans="2:7" hidden="1" x14ac:dyDescent="0.25">
      <c r="B147" t="s">
        <v>6</v>
      </c>
      <c r="C147">
        <v>1</v>
      </c>
      <c r="D147" s="6">
        <v>1691.17</v>
      </c>
      <c r="E147" s="2">
        <v>44951</v>
      </c>
      <c r="F147" t="s">
        <v>7</v>
      </c>
      <c r="G147" t="s">
        <v>14</v>
      </c>
    </row>
    <row r="148" spans="2:7" hidden="1" x14ac:dyDescent="0.25">
      <c r="B148" t="s">
        <v>31</v>
      </c>
      <c r="C148">
        <v>1</v>
      </c>
      <c r="D148" s="6">
        <v>1929</v>
      </c>
      <c r="E148" s="2">
        <v>44951</v>
      </c>
      <c r="F148" t="s">
        <v>7</v>
      </c>
      <c r="G148" t="s">
        <v>14</v>
      </c>
    </row>
    <row r="149" spans="2:7" hidden="1" x14ac:dyDescent="0.25">
      <c r="B149" t="s">
        <v>32</v>
      </c>
      <c r="C149">
        <v>1</v>
      </c>
      <c r="D149" s="6">
        <v>840</v>
      </c>
      <c r="E149" s="2">
        <v>44951</v>
      </c>
      <c r="F149" t="s">
        <v>9</v>
      </c>
      <c r="G149" t="s">
        <v>14</v>
      </c>
    </row>
    <row r="150" spans="2:7" hidden="1" x14ac:dyDescent="0.25">
      <c r="B150" t="s">
        <v>28</v>
      </c>
      <c r="C150">
        <v>1</v>
      </c>
      <c r="D150" s="6">
        <v>2919.94</v>
      </c>
      <c r="E150" s="2">
        <v>44952</v>
      </c>
      <c r="F150" t="s">
        <v>9</v>
      </c>
      <c r="G150" t="s">
        <v>14</v>
      </c>
    </row>
    <row r="151" spans="2:7" hidden="1" x14ac:dyDescent="0.25">
      <c r="B151" t="s">
        <v>29</v>
      </c>
      <c r="C151">
        <v>1</v>
      </c>
      <c r="D151" s="6">
        <v>3783.45</v>
      </c>
      <c r="E151" s="2">
        <v>44952</v>
      </c>
      <c r="F151" t="s">
        <v>7</v>
      </c>
      <c r="G151" t="s">
        <v>14</v>
      </c>
    </row>
    <row r="152" spans="2:7" hidden="1" x14ac:dyDescent="0.25">
      <c r="B152" t="s">
        <v>29</v>
      </c>
      <c r="C152">
        <v>1</v>
      </c>
      <c r="D152" s="6">
        <v>578.54999999999995</v>
      </c>
      <c r="E152" s="2">
        <v>44953</v>
      </c>
      <c r="F152" t="s">
        <v>7</v>
      </c>
      <c r="G152" t="s">
        <v>14</v>
      </c>
    </row>
    <row r="153" spans="2:7" hidden="1" x14ac:dyDescent="0.25">
      <c r="B153" t="s">
        <v>28</v>
      </c>
      <c r="C153">
        <v>1</v>
      </c>
      <c r="D153" s="6">
        <v>26250</v>
      </c>
      <c r="E153" s="2">
        <v>44953</v>
      </c>
      <c r="F153" t="s">
        <v>7</v>
      </c>
      <c r="G153" t="s">
        <v>14</v>
      </c>
    </row>
    <row r="154" spans="2:7" hidden="1" x14ac:dyDescent="0.25">
      <c r="B154" t="s">
        <v>13</v>
      </c>
      <c r="C154">
        <v>1</v>
      </c>
      <c r="D154" s="6">
        <v>458.25</v>
      </c>
      <c r="E154" s="2">
        <v>44953</v>
      </c>
      <c r="F154" t="s">
        <v>7</v>
      </c>
      <c r="G154" t="s">
        <v>14</v>
      </c>
    </row>
    <row r="155" spans="2:7" hidden="1" x14ac:dyDescent="0.25">
      <c r="B155" t="s">
        <v>29</v>
      </c>
      <c r="C155">
        <v>1</v>
      </c>
      <c r="D155" s="6">
        <v>952.5</v>
      </c>
      <c r="E155" s="2">
        <v>44953</v>
      </c>
      <c r="F155" t="s">
        <v>7</v>
      </c>
      <c r="G155" t="s">
        <v>14</v>
      </c>
    </row>
    <row r="156" spans="2:7" hidden="1" x14ac:dyDescent="0.25">
      <c r="B156" t="s">
        <v>28</v>
      </c>
      <c r="C156">
        <v>1</v>
      </c>
      <c r="D156" s="6">
        <v>2150</v>
      </c>
      <c r="E156" s="2">
        <v>44953</v>
      </c>
      <c r="F156" t="s">
        <v>7</v>
      </c>
      <c r="G156" t="s">
        <v>14</v>
      </c>
    </row>
    <row r="157" spans="2:7" hidden="1" x14ac:dyDescent="0.25">
      <c r="B157" t="s">
        <v>26</v>
      </c>
      <c r="C157">
        <v>1</v>
      </c>
      <c r="D157" s="6">
        <v>675</v>
      </c>
      <c r="E157" s="2">
        <v>44953</v>
      </c>
      <c r="F157" t="s">
        <v>7</v>
      </c>
      <c r="G157" t="s">
        <v>14</v>
      </c>
    </row>
    <row r="158" spans="2:7" hidden="1" x14ac:dyDescent="0.25">
      <c r="B158" t="s">
        <v>27</v>
      </c>
      <c r="C158">
        <v>1</v>
      </c>
      <c r="D158" s="6">
        <v>120</v>
      </c>
      <c r="E158" s="2">
        <v>44956</v>
      </c>
      <c r="F158" t="s">
        <v>7</v>
      </c>
      <c r="G158" t="s">
        <v>14</v>
      </c>
    </row>
    <row r="159" spans="2:7" hidden="1" x14ac:dyDescent="0.25">
      <c r="B159" t="s">
        <v>26</v>
      </c>
      <c r="C159">
        <v>1</v>
      </c>
      <c r="D159" s="6">
        <v>18250</v>
      </c>
      <c r="E159" s="2">
        <v>44956</v>
      </c>
      <c r="F159" t="s">
        <v>7</v>
      </c>
      <c r="G159" t="s">
        <v>14</v>
      </c>
    </row>
    <row r="160" spans="2:7" hidden="1" x14ac:dyDescent="0.25">
      <c r="B160" t="s">
        <v>20</v>
      </c>
      <c r="C160">
        <v>1</v>
      </c>
      <c r="D160" s="6">
        <v>2800</v>
      </c>
      <c r="E160" s="2">
        <v>44956</v>
      </c>
      <c r="F160" t="s">
        <v>7</v>
      </c>
      <c r="G160" t="s">
        <v>14</v>
      </c>
    </row>
    <row r="161" spans="2:7" hidden="1" x14ac:dyDescent="0.25">
      <c r="B161" t="s">
        <v>26</v>
      </c>
      <c r="C161">
        <v>1</v>
      </c>
      <c r="D161" s="6">
        <v>1401.75</v>
      </c>
      <c r="E161" s="2">
        <v>44957</v>
      </c>
      <c r="F161" t="s">
        <v>7</v>
      </c>
      <c r="G161" t="s">
        <v>14</v>
      </c>
    </row>
    <row r="162" spans="2:7" hidden="1" x14ac:dyDescent="0.25">
      <c r="B162" t="s">
        <v>22</v>
      </c>
      <c r="C162">
        <v>1</v>
      </c>
      <c r="D162" s="6">
        <v>60.93</v>
      </c>
      <c r="E162" s="2">
        <v>44957</v>
      </c>
      <c r="F162" t="s">
        <v>7</v>
      </c>
      <c r="G162" t="s">
        <v>14</v>
      </c>
    </row>
    <row r="163" spans="2:7" hidden="1" x14ac:dyDescent="0.25">
      <c r="B163" t="s">
        <v>31</v>
      </c>
      <c r="C163">
        <v>1</v>
      </c>
      <c r="D163" s="6">
        <v>4500</v>
      </c>
      <c r="E163" s="2">
        <v>44957</v>
      </c>
      <c r="F163" t="s">
        <v>7</v>
      </c>
      <c r="G163" t="s">
        <v>14</v>
      </c>
    </row>
    <row r="164" spans="2:7" hidden="1" x14ac:dyDescent="0.25">
      <c r="B164" t="s">
        <v>31</v>
      </c>
      <c r="C164">
        <v>1</v>
      </c>
      <c r="D164" s="6">
        <v>502.05</v>
      </c>
      <c r="E164" s="2">
        <v>44952</v>
      </c>
      <c r="F164" t="s">
        <v>7</v>
      </c>
      <c r="G164" t="s">
        <v>14</v>
      </c>
    </row>
    <row r="165" spans="2:7" hidden="1" x14ac:dyDescent="0.25">
      <c r="B165" t="s">
        <v>21</v>
      </c>
      <c r="C165">
        <v>1</v>
      </c>
      <c r="D165" s="6">
        <v>1132.58</v>
      </c>
      <c r="E165" s="2">
        <v>44952</v>
      </c>
      <c r="F165" t="s">
        <v>7</v>
      </c>
      <c r="G165" t="s">
        <v>14</v>
      </c>
    </row>
    <row r="166" spans="2:7" hidden="1" x14ac:dyDescent="0.25">
      <c r="B166" t="s">
        <v>26</v>
      </c>
      <c r="C166">
        <v>1</v>
      </c>
      <c r="D166" s="6">
        <v>2275</v>
      </c>
      <c r="E166" s="2">
        <v>44957</v>
      </c>
      <c r="F166" t="s">
        <v>7</v>
      </c>
      <c r="G166" t="s">
        <v>14</v>
      </c>
    </row>
    <row r="167" spans="2:7" hidden="1" x14ac:dyDescent="0.25">
      <c r="B167" t="s">
        <v>26</v>
      </c>
      <c r="C167">
        <v>1</v>
      </c>
      <c r="D167" s="6">
        <v>5000</v>
      </c>
      <c r="E167" s="2">
        <v>44957</v>
      </c>
      <c r="F167" t="s">
        <v>7</v>
      </c>
      <c r="G167" t="s">
        <v>14</v>
      </c>
    </row>
    <row r="168" spans="2:7" hidden="1" x14ac:dyDescent="0.25">
      <c r="B168" t="s">
        <v>35</v>
      </c>
      <c r="C168">
        <v>1</v>
      </c>
      <c r="D168" s="6">
        <v>194301.85</v>
      </c>
      <c r="E168" s="2">
        <v>44957</v>
      </c>
      <c r="F168" t="s">
        <v>18</v>
      </c>
      <c r="G168" t="s">
        <v>14</v>
      </c>
    </row>
    <row r="169" spans="2:7" hidden="1" x14ac:dyDescent="0.25">
      <c r="B169" t="s">
        <v>13</v>
      </c>
      <c r="C169">
        <v>1</v>
      </c>
      <c r="D169" s="6">
        <v>767.93</v>
      </c>
      <c r="E169" s="2">
        <v>44957</v>
      </c>
      <c r="F169" t="s">
        <v>7</v>
      </c>
      <c r="G169" t="s">
        <v>14</v>
      </c>
    </row>
    <row r="170" spans="2:7" hidden="1" x14ac:dyDescent="0.25">
      <c r="B170" t="s">
        <v>21</v>
      </c>
      <c r="C170">
        <v>1</v>
      </c>
      <c r="D170" s="6">
        <v>902.1</v>
      </c>
      <c r="E170" s="2">
        <v>44956</v>
      </c>
      <c r="F170" t="s">
        <v>7</v>
      </c>
      <c r="G170" t="s">
        <v>14</v>
      </c>
    </row>
    <row r="171" spans="2:7" hidden="1" x14ac:dyDescent="0.25">
      <c r="B171" t="s">
        <v>26</v>
      </c>
      <c r="C171">
        <v>1</v>
      </c>
      <c r="D171" s="6">
        <v>537.6</v>
      </c>
      <c r="E171" s="2">
        <v>44957</v>
      </c>
      <c r="F171" t="s">
        <v>7</v>
      </c>
      <c r="G171" t="s">
        <v>14</v>
      </c>
    </row>
    <row r="172" spans="2:7" hidden="1" x14ac:dyDescent="0.25">
      <c r="B172" t="s">
        <v>37</v>
      </c>
      <c r="C172">
        <v>1</v>
      </c>
      <c r="D172" s="6">
        <v>2170.5500000000002</v>
      </c>
      <c r="E172" s="2">
        <v>44957</v>
      </c>
      <c r="F172" t="s">
        <v>7</v>
      </c>
      <c r="G172" t="s">
        <v>14</v>
      </c>
    </row>
    <row r="173" spans="2:7" hidden="1" x14ac:dyDescent="0.25">
      <c r="B173" t="s">
        <v>28</v>
      </c>
      <c r="C173">
        <v>1</v>
      </c>
      <c r="D173" s="6">
        <v>25</v>
      </c>
      <c r="E173" s="2">
        <v>44929</v>
      </c>
      <c r="F173" t="s">
        <v>9</v>
      </c>
      <c r="G173" t="s">
        <v>12</v>
      </c>
    </row>
    <row r="174" spans="2:7" hidden="1" x14ac:dyDescent="0.25">
      <c r="B174" t="s">
        <v>28</v>
      </c>
      <c r="C174">
        <v>27</v>
      </c>
      <c r="D174" s="6">
        <v>675</v>
      </c>
      <c r="E174" s="2">
        <v>44929</v>
      </c>
      <c r="F174" t="s">
        <v>9</v>
      </c>
      <c r="G174" t="s">
        <v>12</v>
      </c>
    </row>
    <row r="175" spans="2:7" hidden="1" x14ac:dyDescent="0.25">
      <c r="B175" t="s">
        <v>28</v>
      </c>
      <c r="C175">
        <v>26</v>
      </c>
      <c r="D175" s="6">
        <v>650</v>
      </c>
      <c r="E175" s="2">
        <v>44929</v>
      </c>
      <c r="F175" t="s">
        <v>9</v>
      </c>
      <c r="G175" t="s">
        <v>12</v>
      </c>
    </row>
    <row r="176" spans="2:7" hidden="1" x14ac:dyDescent="0.25">
      <c r="B176" t="s">
        <v>20</v>
      </c>
      <c r="C176">
        <v>1</v>
      </c>
      <c r="D176" s="6">
        <v>100</v>
      </c>
      <c r="E176" s="2">
        <v>44929</v>
      </c>
      <c r="F176" t="s">
        <v>17</v>
      </c>
      <c r="G176" t="s">
        <v>12</v>
      </c>
    </row>
    <row r="177" spans="2:7" hidden="1" x14ac:dyDescent="0.25">
      <c r="B177" t="s">
        <v>20</v>
      </c>
      <c r="C177">
        <v>1</v>
      </c>
      <c r="D177" s="6">
        <v>100</v>
      </c>
      <c r="E177" s="2">
        <v>44929</v>
      </c>
      <c r="F177" t="s">
        <v>17</v>
      </c>
      <c r="G177" t="s">
        <v>12</v>
      </c>
    </row>
    <row r="178" spans="2:7" hidden="1" x14ac:dyDescent="0.25">
      <c r="B178" t="s">
        <v>20</v>
      </c>
      <c r="C178">
        <v>1</v>
      </c>
      <c r="D178" s="6">
        <v>100</v>
      </c>
      <c r="E178" s="2">
        <v>44929</v>
      </c>
      <c r="F178" t="s">
        <v>17</v>
      </c>
      <c r="G178" t="s">
        <v>12</v>
      </c>
    </row>
    <row r="179" spans="2:7" hidden="1" x14ac:dyDescent="0.25">
      <c r="B179" t="s">
        <v>27</v>
      </c>
      <c r="C179">
        <v>4</v>
      </c>
      <c r="D179" s="6">
        <v>355</v>
      </c>
      <c r="E179" s="2">
        <v>44929</v>
      </c>
      <c r="F179" t="s">
        <v>7</v>
      </c>
      <c r="G179" t="s">
        <v>12</v>
      </c>
    </row>
    <row r="180" spans="2:7" hidden="1" x14ac:dyDescent="0.25">
      <c r="B180" t="s">
        <v>27</v>
      </c>
      <c r="C180">
        <v>1</v>
      </c>
      <c r="D180" s="6">
        <v>125</v>
      </c>
      <c r="E180" s="2">
        <v>44929</v>
      </c>
      <c r="F180" t="s">
        <v>7</v>
      </c>
      <c r="G180" t="s">
        <v>12</v>
      </c>
    </row>
    <row r="181" spans="2:7" hidden="1" x14ac:dyDescent="0.25">
      <c r="B181" t="s">
        <v>20</v>
      </c>
      <c r="C181">
        <v>1</v>
      </c>
      <c r="D181" s="6">
        <v>325</v>
      </c>
      <c r="E181" s="2">
        <v>44931</v>
      </c>
      <c r="F181" t="s">
        <v>7</v>
      </c>
      <c r="G181" t="s">
        <v>12</v>
      </c>
    </row>
    <row r="182" spans="2:7" hidden="1" x14ac:dyDescent="0.25">
      <c r="B182" t="s">
        <v>27</v>
      </c>
      <c r="C182">
        <v>1</v>
      </c>
      <c r="D182" s="6">
        <v>595</v>
      </c>
      <c r="E182" s="2">
        <v>44931</v>
      </c>
      <c r="F182" t="s">
        <v>7</v>
      </c>
      <c r="G182" t="s">
        <v>12</v>
      </c>
    </row>
    <row r="183" spans="2:7" hidden="1" x14ac:dyDescent="0.25">
      <c r="B183" t="s">
        <v>40</v>
      </c>
      <c r="C183">
        <v>1</v>
      </c>
      <c r="D183" s="6">
        <v>25</v>
      </c>
      <c r="E183" s="2">
        <v>44931</v>
      </c>
      <c r="F183" t="s">
        <v>9</v>
      </c>
      <c r="G183" t="s">
        <v>12</v>
      </c>
    </row>
    <row r="184" spans="2:7" hidden="1" x14ac:dyDescent="0.25">
      <c r="B184" t="s">
        <v>40</v>
      </c>
      <c r="C184">
        <v>1</v>
      </c>
      <c r="D184" s="6">
        <v>25</v>
      </c>
      <c r="E184" s="2">
        <v>44931</v>
      </c>
      <c r="F184" t="s">
        <v>9</v>
      </c>
      <c r="G184" t="s">
        <v>12</v>
      </c>
    </row>
    <row r="185" spans="2:7" hidden="1" x14ac:dyDescent="0.25">
      <c r="B185" t="s">
        <v>34</v>
      </c>
      <c r="C185">
        <v>1</v>
      </c>
      <c r="D185" s="6">
        <v>25</v>
      </c>
      <c r="E185" s="2">
        <v>44931</v>
      </c>
      <c r="F185" t="s">
        <v>9</v>
      </c>
      <c r="G185" t="s">
        <v>12</v>
      </c>
    </row>
    <row r="186" spans="2:7" hidden="1" x14ac:dyDescent="0.25">
      <c r="B186" t="s">
        <v>34</v>
      </c>
      <c r="C186">
        <v>1</v>
      </c>
      <c r="D186" s="6">
        <v>25</v>
      </c>
      <c r="E186" s="2">
        <v>44931</v>
      </c>
      <c r="F186" t="s">
        <v>9</v>
      </c>
      <c r="G186" t="s">
        <v>12</v>
      </c>
    </row>
    <row r="187" spans="2:7" hidden="1" x14ac:dyDescent="0.25">
      <c r="B187" t="s">
        <v>34</v>
      </c>
      <c r="C187">
        <v>40</v>
      </c>
      <c r="D187" s="6">
        <v>1000</v>
      </c>
      <c r="E187" s="2">
        <v>44931</v>
      </c>
      <c r="F187" t="s">
        <v>9</v>
      </c>
      <c r="G187" t="s">
        <v>12</v>
      </c>
    </row>
    <row r="188" spans="2:7" hidden="1" x14ac:dyDescent="0.25">
      <c r="B188" t="s">
        <v>26</v>
      </c>
      <c r="C188">
        <v>32</v>
      </c>
      <c r="D188" s="6">
        <v>2600</v>
      </c>
      <c r="E188" s="2">
        <v>44932</v>
      </c>
      <c r="F188" t="s">
        <v>17</v>
      </c>
      <c r="G188" t="s">
        <v>12</v>
      </c>
    </row>
    <row r="189" spans="2:7" hidden="1" x14ac:dyDescent="0.25">
      <c r="B189" t="s">
        <v>21</v>
      </c>
      <c r="C189">
        <v>2</v>
      </c>
      <c r="D189" s="6">
        <v>545</v>
      </c>
      <c r="E189" s="2">
        <v>44932</v>
      </c>
      <c r="F189" t="s">
        <v>7</v>
      </c>
      <c r="G189" t="s">
        <v>12</v>
      </c>
    </row>
    <row r="190" spans="2:7" hidden="1" x14ac:dyDescent="0.25">
      <c r="B190" t="s">
        <v>40</v>
      </c>
      <c r="C190">
        <v>1</v>
      </c>
      <c r="D190" s="6">
        <v>25</v>
      </c>
      <c r="E190" s="2">
        <v>44932</v>
      </c>
      <c r="F190" t="s">
        <v>9</v>
      </c>
      <c r="G190" t="s">
        <v>12</v>
      </c>
    </row>
    <row r="191" spans="2:7" hidden="1" x14ac:dyDescent="0.25">
      <c r="B191" t="s">
        <v>40</v>
      </c>
      <c r="C191">
        <v>1</v>
      </c>
      <c r="D191" s="6">
        <v>25</v>
      </c>
      <c r="E191" s="2">
        <v>44932</v>
      </c>
      <c r="F191" t="s">
        <v>9</v>
      </c>
      <c r="G191" t="s">
        <v>12</v>
      </c>
    </row>
    <row r="192" spans="2:7" hidden="1" x14ac:dyDescent="0.25">
      <c r="B192" t="s">
        <v>40</v>
      </c>
      <c r="C192">
        <v>2</v>
      </c>
      <c r="D192" s="6">
        <v>50</v>
      </c>
      <c r="E192" s="2">
        <v>44932</v>
      </c>
      <c r="F192" t="s">
        <v>9</v>
      </c>
      <c r="G192" t="s">
        <v>12</v>
      </c>
    </row>
    <row r="193" spans="2:7" hidden="1" x14ac:dyDescent="0.25">
      <c r="B193" t="s">
        <v>34</v>
      </c>
      <c r="C193">
        <v>1</v>
      </c>
      <c r="D193" s="6">
        <v>25</v>
      </c>
      <c r="E193" s="2">
        <v>44932</v>
      </c>
      <c r="F193" t="s">
        <v>9</v>
      </c>
      <c r="G193" t="s">
        <v>12</v>
      </c>
    </row>
    <row r="194" spans="2:7" hidden="1" x14ac:dyDescent="0.25">
      <c r="B194" t="s">
        <v>34</v>
      </c>
      <c r="C194">
        <v>1</v>
      </c>
      <c r="D194" s="6">
        <v>25</v>
      </c>
      <c r="E194" s="2">
        <v>44932</v>
      </c>
      <c r="F194" t="s">
        <v>9</v>
      </c>
      <c r="G194" t="s">
        <v>12</v>
      </c>
    </row>
    <row r="195" spans="2:7" hidden="1" x14ac:dyDescent="0.25">
      <c r="B195" t="s">
        <v>34</v>
      </c>
      <c r="C195">
        <v>2</v>
      </c>
      <c r="D195" s="6">
        <v>50</v>
      </c>
      <c r="E195" s="2">
        <v>44932</v>
      </c>
      <c r="F195" t="s">
        <v>9</v>
      </c>
      <c r="G195" t="s">
        <v>12</v>
      </c>
    </row>
    <row r="196" spans="2:7" hidden="1" x14ac:dyDescent="0.25">
      <c r="B196" t="s">
        <v>34</v>
      </c>
      <c r="C196">
        <v>1</v>
      </c>
      <c r="D196" s="6">
        <v>25</v>
      </c>
      <c r="E196" s="2">
        <v>44932</v>
      </c>
      <c r="F196" t="s">
        <v>9</v>
      </c>
      <c r="G196" t="s">
        <v>12</v>
      </c>
    </row>
    <row r="197" spans="2:7" hidden="1" x14ac:dyDescent="0.25">
      <c r="B197" t="s">
        <v>20</v>
      </c>
      <c r="C197">
        <v>1</v>
      </c>
      <c r="D197" s="6">
        <v>100</v>
      </c>
      <c r="E197" s="2">
        <v>44932</v>
      </c>
      <c r="F197" t="s">
        <v>17</v>
      </c>
      <c r="G197" t="s">
        <v>12</v>
      </c>
    </row>
    <row r="198" spans="2:7" hidden="1" x14ac:dyDescent="0.25">
      <c r="B198" t="s">
        <v>13</v>
      </c>
      <c r="C198">
        <v>1</v>
      </c>
      <c r="D198" s="6">
        <v>355</v>
      </c>
      <c r="E198" s="2">
        <v>44936</v>
      </c>
      <c r="F198" t="s">
        <v>7</v>
      </c>
      <c r="G198" t="s">
        <v>12</v>
      </c>
    </row>
    <row r="199" spans="2:7" hidden="1" x14ac:dyDescent="0.25">
      <c r="B199" t="s">
        <v>26</v>
      </c>
      <c r="C199">
        <v>1</v>
      </c>
      <c r="D199" s="6">
        <v>125</v>
      </c>
      <c r="E199" s="2">
        <v>44936</v>
      </c>
      <c r="F199" t="s">
        <v>7</v>
      </c>
      <c r="G199" t="s">
        <v>12</v>
      </c>
    </row>
    <row r="200" spans="2:7" hidden="1" x14ac:dyDescent="0.25">
      <c r="B200" t="s">
        <v>26</v>
      </c>
      <c r="C200">
        <v>1</v>
      </c>
      <c r="D200" s="6">
        <v>125</v>
      </c>
      <c r="E200" s="2">
        <v>44936</v>
      </c>
      <c r="F200" t="s">
        <v>7</v>
      </c>
      <c r="G200" t="s">
        <v>12</v>
      </c>
    </row>
    <row r="201" spans="2:7" hidden="1" x14ac:dyDescent="0.25">
      <c r="B201" t="s">
        <v>27</v>
      </c>
      <c r="C201">
        <v>1</v>
      </c>
      <c r="D201" s="6">
        <v>150</v>
      </c>
      <c r="E201" s="2">
        <v>44936</v>
      </c>
      <c r="F201" t="s">
        <v>17</v>
      </c>
      <c r="G201" t="s">
        <v>12</v>
      </c>
    </row>
    <row r="202" spans="2:7" hidden="1" x14ac:dyDescent="0.25">
      <c r="B202" t="s">
        <v>26</v>
      </c>
      <c r="C202">
        <v>1</v>
      </c>
      <c r="D202" s="6">
        <v>100</v>
      </c>
      <c r="E202" s="2">
        <v>44936</v>
      </c>
      <c r="F202" t="s">
        <v>7</v>
      </c>
      <c r="G202" t="s">
        <v>12</v>
      </c>
    </row>
    <row r="203" spans="2:7" hidden="1" x14ac:dyDescent="0.25">
      <c r="B203" t="s">
        <v>26</v>
      </c>
      <c r="C203">
        <v>51</v>
      </c>
      <c r="D203" s="6">
        <v>11075</v>
      </c>
      <c r="E203" s="2">
        <v>44938</v>
      </c>
      <c r="F203" t="s">
        <v>17</v>
      </c>
      <c r="G203" t="s">
        <v>12</v>
      </c>
    </row>
    <row r="204" spans="2:7" hidden="1" x14ac:dyDescent="0.25">
      <c r="B204" t="s">
        <v>26</v>
      </c>
      <c r="C204">
        <v>1</v>
      </c>
      <c r="D204" s="6">
        <v>75</v>
      </c>
      <c r="E204" s="2">
        <v>44938</v>
      </c>
      <c r="F204" t="s">
        <v>7</v>
      </c>
      <c r="G204" t="s">
        <v>12</v>
      </c>
    </row>
    <row r="205" spans="2:7" hidden="1" x14ac:dyDescent="0.25">
      <c r="B205" t="s">
        <v>40</v>
      </c>
      <c r="C205">
        <v>2</v>
      </c>
      <c r="D205" s="6">
        <v>50</v>
      </c>
      <c r="E205" s="2">
        <v>44932</v>
      </c>
      <c r="F205" t="s">
        <v>9</v>
      </c>
      <c r="G205" t="s">
        <v>12</v>
      </c>
    </row>
    <row r="206" spans="2:7" hidden="1" x14ac:dyDescent="0.25">
      <c r="B206" t="s">
        <v>31</v>
      </c>
      <c r="C206">
        <v>1</v>
      </c>
      <c r="D206" s="6">
        <v>125</v>
      </c>
      <c r="E206" s="2">
        <v>44939</v>
      </c>
      <c r="F206" t="s">
        <v>7</v>
      </c>
      <c r="G206" t="s">
        <v>12</v>
      </c>
    </row>
    <row r="207" spans="2:7" hidden="1" x14ac:dyDescent="0.25">
      <c r="B207" t="s">
        <v>31</v>
      </c>
      <c r="C207">
        <v>1</v>
      </c>
      <c r="D207" s="6">
        <v>40</v>
      </c>
      <c r="E207" s="2">
        <v>44939</v>
      </c>
      <c r="F207" t="s">
        <v>9</v>
      </c>
      <c r="G207" t="s">
        <v>12</v>
      </c>
    </row>
    <row r="208" spans="2:7" hidden="1" x14ac:dyDescent="0.25">
      <c r="B208" t="s">
        <v>27</v>
      </c>
      <c r="C208">
        <v>144</v>
      </c>
      <c r="D208" s="6">
        <v>22655</v>
      </c>
      <c r="E208" s="2">
        <v>44940</v>
      </c>
      <c r="F208" t="s">
        <v>16</v>
      </c>
      <c r="G208" t="s">
        <v>12</v>
      </c>
    </row>
    <row r="209" spans="2:7" hidden="1" x14ac:dyDescent="0.25">
      <c r="B209" t="s">
        <v>28</v>
      </c>
      <c r="C209">
        <v>38</v>
      </c>
      <c r="D209" s="6">
        <v>950</v>
      </c>
      <c r="E209" s="2">
        <v>44942</v>
      </c>
      <c r="F209" t="s">
        <v>9</v>
      </c>
      <c r="G209" t="s">
        <v>12</v>
      </c>
    </row>
    <row r="210" spans="2:7" hidden="1" x14ac:dyDescent="0.25">
      <c r="B210" t="s">
        <v>29</v>
      </c>
      <c r="C210">
        <v>1</v>
      </c>
      <c r="D210" s="6">
        <v>200</v>
      </c>
      <c r="E210" s="2">
        <v>44937</v>
      </c>
      <c r="F210" t="s">
        <v>7</v>
      </c>
      <c r="G210" t="s">
        <v>12</v>
      </c>
    </row>
    <row r="211" spans="2:7" hidden="1" x14ac:dyDescent="0.25">
      <c r="B211" t="s">
        <v>29</v>
      </c>
      <c r="C211">
        <v>1</v>
      </c>
      <c r="D211" s="6">
        <v>300</v>
      </c>
      <c r="E211" s="2">
        <v>44942</v>
      </c>
      <c r="F211" t="s">
        <v>7</v>
      </c>
      <c r="G211" t="s">
        <v>12</v>
      </c>
    </row>
    <row r="212" spans="2:7" hidden="1" x14ac:dyDescent="0.25">
      <c r="B212" t="s">
        <v>34</v>
      </c>
      <c r="C212">
        <v>3</v>
      </c>
      <c r="D212" s="6">
        <v>75</v>
      </c>
      <c r="E212" s="2">
        <v>44942</v>
      </c>
      <c r="F212" t="s">
        <v>9</v>
      </c>
      <c r="G212" t="s">
        <v>12</v>
      </c>
    </row>
    <row r="213" spans="2:7" hidden="1" x14ac:dyDescent="0.25">
      <c r="B213" t="s">
        <v>26</v>
      </c>
      <c r="C213">
        <v>1</v>
      </c>
      <c r="D213" s="6">
        <v>450</v>
      </c>
      <c r="E213" s="2">
        <v>44943</v>
      </c>
      <c r="F213" t="s">
        <v>17</v>
      </c>
      <c r="G213" t="s">
        <v>12</v>
      </c>
    </row>
    <row r="214" spans="2:7" hidden="1" x14ac:dyDescent="0.25">
      <c r="B214" t="s">
        <v>40</v>
      </c>
      <c r="C214">
        <v>4</v>
      </c>
      <c r="D214" s="6">
        <v>100</v>
      </c>
      <c r="E214" s="2">
        <v>44944</v>
      </c>
      <c r="F214" t="s">
        <v>9</v>
      </c>
      <c r="G214" t="s">
        <v>12</v>
      </c>
    </row>
    <row r="215" spans="2:7" hidden="1" x14ac:dyDescent="0.25">
      <c r="B215" t="s">
        <v>40</v>
      </c>
      <c r="C215">
        <v>2</v>
      </c>
      <c r="D215" s="6">
        <v>50</v>
      </c>
      <c r="E215" s="2">
        <v>44944</v>
      </c>
      <c r="F215" t="s">
        <v>9</v>
      </c>
      <c r="G215" t="s">
        <v>12</v>
      </c>
    </row>
    <row r="216" spans="2:7" hidden="1" x14ac:dyDescent="0.25">
      <c r="B216" t="s">
        <v>40</v>
      </c>
      <c r="C216">
        <v>1</v>
      </c>
      <c r="D216" s="6">
        <v>25</v>
      </c>
      <c r="E216" s="2">
        <v>44944</v>
      </c>
      <c r="F216" t="s">
        <v>9</v>
      </c>
      <c r="G216" t="s">
        <v>12</v>
      </c>
    </row>
    <row r="217" spans="2:7" hidden="1" x14ac:dyDescent="0.25">
      <c r="B217" t="s">
        <v>20</v>
      </c>
      <c r="C217">
        <v>1</v>
      </c>
      <c r="D217" s="6">
        <v>735</v>
      </c>
      <c r="E217" s="2">
        <v>44945</v>
      </c>
      <c r="F217" t="s">
        <v>7</v>
      </c>
      <c r="G217" t="s">
        <v>12</v>
      </c>
    </row>
    <row r="218" spans="2:7" hidden="1" x14ac:dyDescent="0.25">
      <c r="B218" t="s">
        <v>13</v>
      </c>
      <c r="C218">
        <v>1</v>
      </c>
      <c r="D218" s="6">
        <v>125</v>
      </c>
      <c r="E218" s="2">
        <v>44945</v>
      </c>
      <c r="F218" t="s">
        <v>17</v>
      </c>
      <c r="G218" t="s">
        <v>12</v>
      </c>
    </row>
    <row r="219" spans="2:7" hidden="1" x14ac:dyDescent="0.25">
      <c r="B219" t="s">
        <v>28</v>
      </c>
      <c r="C219">
        <v>19</v>
      </c>
      <c r="D219" s="6">
        <v>550</v>
      </c>
      <c r="E219" s="2">
        <v>44946</v>
      </c>
      <c r="F219" t="s">
        <v>9</v>
      </c>
      <c r="G219" t="s">
        <v>12</v>
      </c>
    </row>
    <row r="220" spans="2:7" hidden="1" x14ac:dyDescent="0.25">
      <c r="B220" t="s">
        <v>29</v>
      </c>
      <c r="C220">
        <v>1</v>
      </c>
      <c r="D220" s="6">
        <v>375</v>
      </c>
      <c r="E220" s="2">
        <v>44944</v>
      </c>
      <c r="F220" t="s">
        <v>9</v>
      </c>
      <c r="G220" t="s">
        <v>12</v>
      </c>
    </row>
    <row r="221" spans="2:7" hidden="1" x14ac:dyDescent="0.25">
      <c r="B221" t="s">
        <v>28</v>
      </c>
      <c r="C221">
        <v>36</v>
      </c>
      <c r="D221" s="6">
        <v>975</v>
      </c>
      <c r="E221" s="2">
        <v>44946</v>
      </c>
      <c r="F221" t="s">
        <v>9</v>
      </c>
      <c r="G221" t="s">
        <v>12</v>
      </c>
    </row>
    <row r="222" spans="2:7" hidden="1" x14ac:dyDescent="0.25">
      <c r="B222" t="s">
        <v>28</v>
      </c>
      <c r="C222">
        <v>36</v>
      </c>
      <c r="D222" s="6">
        <v>975</v>
      </c>
      <c r="E222" s="2">
        <v>44946</v>
      </c>
      <c r="F222" t="s">
        <v>9</v>
      </c>
      <c r="G222" t="s">
        <v>12</v>
      </c>
    </row>
    <row r="223" spans="2:7" hidden="1" x14ac:dyDescent="0.25">
      <c r="B223" t="s">
        <v>28</v>
      </c>
      <c r="C223">
        <v>36</v>
      </c>
      <c r="D223" s="6">
        <v>975</v>
      </c>
      <c r="E223" s="2">
        <v>44946</v>
      </c>
      <c r="F223" t="s">
        <v>9</v>
      </c>
      <c r="G223" t="s">
        <v>12</v>
      </c>
    </row>
    <row r="224" spans="2:7" hidden="1" x14ac:dyDescent="0.25">
      <c r="B224" t="s">
        <v>34</v>
      </c>
      <c r="C224">
        <v>14</v>
      </c>
      <c r="D224" s="6">
        <v>350</v>
      </c>
      <c r="E224" s="2">
        <v>44949</v>
      </c>
      <c r="F224" t="s">
        <v>9</v>
      </c>
      <c r="G224" t="s">
        <v>12</v>
      </c>
    </row>
    <row r="225" spans="2:7" hidden="1" x14ac:dyDescent="0.25">
      <c r="B225" t="s">
        <v>29</v>
      </c>
      <c r="C225">
        <v>1</v>
      </c>
      <c r="D225" s="6">
        <v>75</v>
      </c>
      <c r="E225" s="2">
        <v>44949</v>
      </c>
      <c r="F225" t="s">
        <v>7</v>
      </c>
      <c r="G225" t="s">
        <v>12</v>
      </c>
    </row>
    <row r="226" spans="2:7" hidden="1" x14ac:dyDescent="0.25">
      <c r="B226" t="s">
        <v>20</v>
      </c>
      <c r="C226">
        <v>1</v>
      </c>
      <c r="D226" s="6">
        <v>100</v>
      </c>
      <c r="E226" s="2">
        <v>44950</v>
      </c>
      <c r="F226" t="s">
        <v>7</v>
      </c>
      <c r="G226" t="s">
        <v>12</v>
      </c>
    </row>
    <row r="227" spans="2:7" hidden="1" x14ac:dyDescent="0.25">
      <c r="B227" t="s">
        <v>28</v>
      </c>
      <c r="C227">
        <v>19</v>
      </c>
      <c r="D227" s="6">
        <v>475</v>
      </c>
      <c r="E227" s="2">
        <v>44951</v>
      </c>
      <c r="F227" t="s">
        <v>9</v>
      </c>
      <c r="G227" t="s">
        <v>12</v>
      </c>
    </row>
    <row r="228" spans="2:7" hidden="1" x14ac:dyDescent="0.25">
      <c r="B228" t="s">
        <v>28</v>
      </c>
      <c r="C228">
        <v>10</v>
      </c>
      <c r="D228" s="6">
        <v>250</v>
      </c>
      <c r="E228" s="2">
        <v>44951</v>
      </c>
      <c r="F228" t="s">
        <v>9</v>
      </c>
      <c r="G228" t="s">
        <v>12</v>
      </c>
    </row>
    <row r="229" spans="2:7" hidden="1" x14ac:dyDescent="0.25">
      <c r="B229" t="s">
        <v>28</v>
      </c>
      <c r="C229">
        <v>10</v>
      </c>
      <c r="D229" s="6">
        <v>250</v>
      </c>
      <c r="E229" s="2">
        <v>44951</v>
      </c>
      <c r="F229" t="s">
        <v>9</v>
      </c>
      <c r="G229" t="s">
        <v>12</v>
      </c>
    </row>
    <row r="230" spans="2:7" hidden="1" x14ac:dyDescent="0.25">
      <c r="B230" t="s">
        <v>27</v>
      </c>
      <c r="C230">
        <v>1</v>
      </c>
      <c r="D230" s="6">
        <v>150</v>
      </c>
      <c r="E230" s="2">
        <v>44951</v>
      </c>
      <c r="F230" t="s">
        <v>7</v>
      </c>
      <c r="G230" t="s">
        <v>12</v>
      </c>
    </row>
    <row r="231" spans="2:7" hidden="1" x14ac:dyDescent="0.25">
      <c r="B231" t="s">
        <v>36</v>
      </c>
      <c r="C231">
        <v>24</v>
      </c>
      <c r="D231" s="6">
        <v>4215</v>
      </c>
      <c r="E231" s="2">
        <v>44951</v>
      </c>
      <c r="F231" t="s">
        <v>17</v>
      </c>
      <c r="G231" t="s">
        <v>12</v>
      </c>
    </row>
    <row r="232" spans="2:7" hidden="1" x14ac:dyDescent="0.25">
      <c r="B232" t="s">
        <v>13</v>
      </c>
      <c r="C232">
        <v>1</v>
      </c>
      <c r="D232" s="6">
        <v>100</v>
      </c>
      <c r="E232" s="2">
        <v>44951</v>
      </c>
      <c r="F232" t="s">
        <v>7</v>
      </c>
      <c r="G232" t="s">
        <v>12</v>
      </c>
    </row>
    <row r="233" spans="2:7" hidden="1" x14ac:dyDescent="0.25">
      <c r="B233" t="s">
        <v>27</v>
      </c>
      <c r="C233">
        <v>1</v>
      </c>
      <c r="D233" s="6">
        <v>150</v>
      </c>
      <c r="E233" s="2">
        <v>44952</v>
      </c>
      <c r="F233" t="s">
        <v>17</v>
      </c>
      <c r="G233" t="s">
        <v>12</v>
      </c>
    </row>
    <row r="234" spans="2:7" hidden="1" x14ac:dyDescent="0.25">
      <c r="B234" t="s">
        <v>26</v>
      </c>
      <c r="C234">
        <v>1</v>
      </c>
      <c r="D234" s="6">
        <v>200</v>
      </c>
      <c r="E234" s="2">
        <v>44952</v>
      </c>
      <c r="F234" t="s">
        <v>7</v>
      </c>
      <c r="G234" t="s">
        <v>12</v>
      </c>
    </row>
    <row r="235" spans="2:7" hidden="1" x14ac:dyDescent="0.25">
      <c r="B235" t="s">
        <v>27</v>
      </c>
      <c r="C235">
        <v>14</v>
      </c>
      <c r="D235" s="6">
        <v>1305</v>
      </c>
      <c r="E235" s="2">
        <v>44952</v>
      </c>
      <c r="F235" t="s">
        <v>7</v>
      </c>
      <c r="G235" t="s">
        <v>12</v>
      </c>
    </row>
    <row r="236" spans="2:7" hidden="1" x14ac:dyDescent="0.25">
      <c r="B236" t="s">
        <v>31</v>
      </c>
      <c r="C236">
        <v>1</v>
      </c>
      <c r="D236" s="6">
        <v>675</v>
      </c>
      <c r="E236" s="2">
        <v>44953</v>
      </c>
      <c r="F236" t="s">
        <v>7</v>
      </c>
      <c r="G236" t="s">
        <v>12</v>
      </c>
    </row>
    <row r="237" spans="2:7" hidden="1" x14ac:dyDescent="0.25">
      <c r="B237" t="s">
        <v>28</v>
      </c>
      <c r="C237">
        <v>1</v>
      </c>
      <c r="D237" s="6">
        <v>500</v>
      </c>
      <c r="E237" s="2">
        <v>44956</v>
      </c>
      <c r="F237" t="s">
        <v>7</v>
      </c>
      <c r="G237" t="s">
        <v>12</v>
      </c>
    </row>
    <row r="238" spans="2:7" hidden="1" x14ac:dyDescent="0.25">
      <c r="B238" t="s">
        <v>29</v>
      </c>
      <c r="C238">
        <v>1</v>
      </c>
      <c r="D238" s="6">
        <v>225</v>
      </c>
      <c r="E238" s="2">
        <v>44957</v>
      </c>
      <c r="F238" t="s">
        <v>7</v>
      </c>
      <c r="G238" t="s">
        <v>12</v>
      </c>
    </row>
    <row r="239" spans="2:7" hidden="1" x14ac:dyDescent="0.25">
      <c r="B239" t="s">
        <v>26</v>
      </c>
      <c r="C239">
        <v>1</v>
      </c>
      <c r="D239" s="6">
        <v>800</v>
      </c>
      <c r="E239" s="2">
        <v>44957</v>
      </c>
      <c r="F239" t="s">
        <v>7</v>
      </c>
      <c r="G239" t="s">
        <v>12</v>
      </c>
    </row>
    <row r="240" spans="2:7" hidden="1" x14ac:dyDescent="0.25">
      <c r="B240" t="s">
        <v>26</v>
      </c>
      <c r="C240">
        <v>1</v>
      </c>
      <c r="D240" s="6">
        <v>25</v>
      </c>
      <c r="E240" s="2">
        <v>44957</v>
      </c>
      <c r="F240" t="s">
        <v>7</v>
      </c>
      <c r="G240" t="s">
        <v>12</v>
      </c>
    </row>
    <row r="241" spans="2:7" hidden="1" x14ac:dyDescent="0.25">
      <c r="B241" t="s">
        <v>28</v>
      </c>
      <c r="C241">
        <v>4</v>
      </c>
      <c r="D241" s="6">
        <v>350</v>
      </c>
      <c r="E241" s="2">
        <v>44958</v>
      </c>
      <c r="F241" t="s">
        <v>9</v>
      </c>
      <c r="G241" t="s">
        <v>12</v>
      </c>
    </row>
    <row r="242" spans="2:7" hidden="1" x14ac:dyDescent="0.25">
      <c r="B242" t="s">
        <v>31</v>
      </c>
      <c r="C242">
        <v>1</v>
      </c>
      <c r="D242" s="6">
        <v>250</v>
      </c>
      <c r="E242" s="2">
        <v>44958</v>
      </c>
      <c r="F242" t="s">
        <v>7</v>
      </c>
      <c r="G242" t="s">
        <v>12</v>
      </c>
    </row>
    <row r="243" spans="2:7" hidden="1" x14ac:dyDescent="0.25">
      <c r="B243" t="s">
        <v>26</v>
      </c>
      <c r="C243">
        <v>1</v>
      </c>
      <c r="D243" s="6">
        <v>275</v>
      </c>
      <c r="E243" s="2">
        <v>44958</v>
      </c>
      <c r="F243" t="s">
        <v>9</v>
      </c>
      <c r="G243" t="s">
        <v>12</v>
      </c>
    </row>
    <row r="244" spans="2:7" hidden="1" x14ac:dyDescent="0.25">
      <c r="B244" t="s">
        <v>21</v>
      </c>
      <c r="C244">
        <v>1</v>
      </c>
      <c r="D244" s="6">
        <v>230</v>
      </c>
      <c r="E244" s="2">
        <v>44958</v>
      </c>
      <c r="F244" t="s">
        <v>7</v>
      </c>
      <c r="G244" t="s">
        <v>12</v>
      </c>
    </row>
    <row r="245" spans="2:7" hidden="1" x14ac:dyDescent="0.25">
      <c r="B245" t="s">
        <v>25</v>
      </c>
      <c r="C245">
        <v>1</v>
      </c>
      <c r="D245" s="6">
        <v>80</v>
      </c>
      <c r="E245" s="2">
        <v>44959</v>
      </c>
      <c r="F245" t="s">
        <v>7</v>
      </c>
      <c r="G245" t="s">
        <v>12</v>
      </c>
    </row>
    <row r="246" spans="2:7" hidden="1" x14ac:dyDescent="0.25">
      <c r="B246" t="s">
        <v>26</v>
      </c>
      <c r="C246">
        <v>1</v>
      </c>
      <c r="D246" s="6">
        <v>75</v>
      </c>
      <c r="E246" s="2">
        <v>44959</v>
      </c>
      <c r="F246" t="s">
        <v>9</v>
      </c>
      <c r="G246" t="s">
        <v>12</v>
      </c>
    </row>
    <row r="247" spans="2:7" hidden="1" x14ac:dyDescent="0.25">
      <c r="B247" t="s">
        <v>35</v>
      </c>
      <c r="C247">
        <v>1</v>
      </c>
      <c r="D247" s="6">
        <v>700</v>
      </c>
      <c r="E247" s="2">
        <v>44963</v>
      </c>
      <c r="F247" t="s">
        <v>18</v>
      </c>
      <c r="G247" t="s">
        <v>12</v>
      </c>
    </row>
    <row r="248" spans="2:7" hidden="1" x14ac:dyDescent="0.25">
      <c r="B248" t="s">
        <v>26</v>
      </c>
      <c r="C248">
        <v>1</v>
      </c>
      <c r="D248" s="6">
        <v>400</v>
      </c>
      <c r="E248" s="2">
        <v>44963</v>
      </c>
      <c r="F248" t="s">
        <v>9</v>
      </c>
      <c r="G248" t="s">
        <v>12</v>
      </c>
    </row>
    <row r="249" spans="2:7" hidden="1" x14ac:dyDescent="0.25">
      <c r="B249" t="s">
        <v>31</v>
      </c>
      <c r="C249">
        <v>1</v>
      </c>
      <c r="D249" s="6">
        <v>125</v>
      </c>
      <c r="E249" s="2">
        <v>44964</v>
      </c>
      <c r="F249" t="s">
        <v>7</v>
      </c>
      <c r="G249" t="s">
        <v>12</v>
      </c>
    </row>
    <row r="250" spans="2:7" hidden="1" x14ac:dyDescent="0.25">
      <c r="B250" t="s">
        <v>13</v>
      </c>
      <c r="C250">
        <v>3</v>
      </c>
      <c r="D250" s="6">
        <v>18650</v>
      </c>
      <c r="E250" s="2">
        <v>44958</v>
      </c>
      <c r="F250" t="s">
        <v>18</v>
      </c>
      <c r="G250" t="s">
        <v>12</v>
      </c>
    </row>
    <row r="251" spans="2:7" hidden="1" x14ac:dyDescent="0.25">
      <c r="B251" t="s">
        <v>28</v>
      </c>
      <c r="C251">
        <v>30</v>
      </c>
      <c r="D251" s="6">
        <v>875</v>
      </c>
      <c r="E251" s="2">
        <v>44964</v>
      </c>
      <c r="F251" t="s">
        <v>9</v>
      </c>
      <c r="G251" t="s">
        <v>12</v>
      </c>
    </row>
    <row r="252" spans="2:7" hidden="1" x14ac:dyDescent="0.25">
      <c r="B252" t="s">
        <v>28</v>
      </c>
      <c r="C252">
        <v>36</v>
      </c>
      <c r="D252" s="6">
        <v>1025</v>
      </c>
      <c r="E252" s="2">
        <v>44964</v>
      </c>
      <c r="F252" t="s">
        <v>9</v>
      </c>
      <c r="G252" t="s">
        <v>12</v>
      </c>
    </row>
    <row r="253" spans="2:7" hidden="1" x14ac:dyDescent="0.25">
      <c r="B253" t="s">
        <v>26</v>
      </c>
      <c r="C253">
        <v>1</v>
      </c>
      <c r="D253" s="6">
        <v>25</v>
      </c>
      <c r="E253" s="2">
        <v>44964</v>
      </c>
      <c r="F253" t="s">
        <v>17</v>
      </c>
      <c r="G253" t="s">
        <v>12</v>
      </c>
    </row>
    <row r="254" spans="2:7" hidden="1" x14ac:dyDescent="0.25">
      <c r="B254" t="s">
        <v>13</v>
      </c>
      <c r="C254">
        <v>1</v>
      </c>
      <c r="D254" s="6">
        <v>300</v>
      </c>
      <c r="E254" s="2">
        <v>44964</v>
      </c>
      <c r="F254" t="s">
        <v>7</v>
      </c>
      <c r="G254" t="s">
        <v>12</v>
      </c>
    </row>
    <row r="255" spans="2:7" hidden="1" x14ac:dyDescent="0.25">
      <c r="B255" t="s">
        <v>28</v>
      </c>
      <c r="C255">
        <v>10</v>
      </c>
      <c r="D255" s="6">
        <v>250</v>
      </c>
      <c r="E255" s="2">
        <v>44965</v>
      </c>
      <c r="F255" t="s">
        <v>9</v>
      </c>
      <c r="G255" t="s">
        <v>12</v>
      </c>
    </row>
    <row r="256" spans="2:7" hidden="1" x14ac:dyDescent="0.25">
      <c r="B256" t="s">
        <v>26</v>
      </c>
      <c r="C256">
        <v>1</v>
      </c>
      <c r="D256" s="6">
        <v>175</v>
      </c>
      <c r="E256" s="2">
        <v>44965</v>
      </c>
      <c r="F256" t="s">
        <v>7</v>
      </c>
      <c r="G256" t="s">
        <v>12</v>
      </c>
    </row>
    <row r="257" spans="2:7" hidden="1" x14ac:dyDescent="0.25">
      <c r="B257" t="s">
        <v>28</v>
      </c>
      <c r="C257">
        <v>31</v>
      </c>
      <c r="D257" s="6">
        <v>900</v>
      </c>
      <c r="E257" s="2">
        <v>44964</v>
      </c>
      <c r="F257" t="s">
        <v>9</v>
      </c>
      <c r="G257" t="s">
        <v>12</v>
      </c>
    </row>
    <row r="258" spans="2:7" hidden="1" x14ac:dyDescent="0.25">
      <c r="B258" t="s">
        <v>27</v>
      </c>
      <c r="C258">
        <v>6</v>
      </c>
      <c r="D258" s="6">
        <v>900</v>
      </c>
      <c r="E258" s="2">
        <v>44964</v>
      </c>
      <c r="F258" t="s">
        <v>17</v>
      </c>
      <c r="G258" t="s">
        <v>12</v>
      </c>
    </row>
    <row r="259" spans="2:7" hidden="1" x14ac:dyDescent="0.25">
      <c r="B259" t="s">
        <v>26</v>
      </c>
      <c r="C259">
        <v>1</v>
      </c>
      <c r="D259" s="6">
        <v>25</v>
      </c>
      <c r="E259" s="2">
        <v>44964</v>
      </c>
      <c r="F259" t="s">
        <v>9</v>
      </c>
      <c r="G259" t="s">
        <v>12</v>
      </c>
    </row>
    <row r="260" spans="2:7" hidden="1" x14ac:dyDescent="0.25">
      <c r="B260" t="s">
        <v>25</v>
      </c>
      <c r="C260">
        <v>3</v>
      </c>
      <c r="D260" s="6">
        <v>195</v>
      </c>
      <c r="E260" s="2">
        <v>44966</v>
      </c>
      <c r="F260" t="s">
        <v>9</v>
      </c>
      <c r="G260" t="s">
        <v>12</v>
      </c>
    </row>
    <row r="261" spans="2:7" hidden="1" x14ac:dyDescent="0.25">
      <c r="B261" t="s">
        <v>13</v>
      </c>
      <c r="C261">
        <v>1</v>
      </c>
      <c r="D261" s="6">
        <v>110</v>
      </c>
      <c r="E261" s="2">
        <v>44966</v>
      </c>
      <c r="F261" t="s">
        <v>7</v>
      </c>
      <c r="G261" t="s">
        <v>12</v>
      </c>
    </row>
    <row r="262" spans="2:7" hidden="1" x14ac:dyDescent="0.25">
      <c r="B262" t="s">
        <v>29</v>
      </c>
      <c r="C262">
        <v>1</v>
      </c>
      <c r="D262" s="6">
        <v>100</v>
      </c>
      <c r="E262" s="2">
        <v>44967</v>
      </c>
      <c r="F262" t="s">
        <v>7</v>
      </c>
      <c r="G262" t="s">
        <v>12</v>
      </c>
    </row>
    <row r="263" spans="2:7" hidden="1" x14ac:dyDescent="0.25">
      <c r="B263" t="s">
        <v>28</v>
      </c>
      <c r="C263">
        <v>36</v>
      </c>
      <c r="D263" s="6">
        <v>1025</v>
      </c>
      <c r="E263" s="2">
        <v>44964</v>
      </c>
      <c r="F263" t="s">
        <v>9</v>
      </c>
      <c r="G263" t="s">
        <v>12</v>
      </c>
    </row>
    <row r="264" spans="2:7" hidden="1" x14ac:dyDescent="0.25">
      <c r="B264" t="s">
        <v>26</v>
      </c>
      <c r="C264">
        <v>1</v>
      </c>
      <c r="D264" s="6">
        <v>430</v>
      </c>
      <c r="E264" s="2">
        <v>44967</v>
      </c>
      <c r="F264" t="s">
        <v>7</v>
      </c>
      <c r="G264" t="s">
        <v>12</v>
      </c>
    </row>
    <row r="265" spans="2:7" hidden="1" x14ac:dyDescent="0.25">
      <c r="B265" t="s">
        <v>26</v>
      </c>
      <c r="C265">
        <v>1</v>
      </c>
      <c r="D265" s="6">
        <v>25</v>
      </c>
      <c r="E265" s="2">
        <v>44970</v>
      </c>
      <c r="F265" t="s">
        <v>9</v>
      </c>
      <c r="G265" t="s">
        <v>12</v>
      </c>
    </row>
    <row r="266" spans="2:7" hidden="1" x14ac:dyDescent="0.25">
      <c r="B266" t="s">
        <v>30</v>
      </c>
      <c r="C266">
        <v>34</v>
      </c>
      <c r="D266" s="6">
        <v>1100</v>
      </c>
      <c r="E266" s="2">
        <v>44970</v>
      </c>
      <c r="F266" t="s">
        <v>9</v>
      </c>
      <c r="G266" t="s">
        <v>12</v>
      </c>
    </row>
    <row r="267" spans="2:7" hidden="1" x14ac:dyDescent="0.25">
      <c r="B267" t="s">
        <v>30</v>
      </c>
      <c r="C267">
        <v>10</v>
      </c>
      <c r="D267" s="6">
        <v>500</v>
      </c>
      <c r="E267" s="2">
        <v>44970</v>
      </c>
      <c r="F267" t="s">
        <v>9</v>
      </c>
      <c r="G267" t="s">
        <v>12</v>
      </c>
    </row>
    <row r="268" spans="2:7" hidden="1" x14ac:dyDescent="0.25">
      <c r="B268" t="s">
        <v>13</v>
      </c>
      <c r="C268">
        <v>1</v>
      </c>
      <c r="D268" s="6">
        <v>300</v>
      </c>
      <c r="E268" s="2">
        <v>44971</v>
      </c>
      <c r="F268" t="s">
        <v>9</v>
      </c>
      <c r="G268" t="s">
        <v>12</v>
      </c>
    </row>
    <row r="269" spans="2:7" hidden="1" x14ac:dyDescent="0.25">
      <c r="B269" t="s">
        <v>13</v>
      </c>
      <c r="C269">
        <v>1</v>
      </c>
      <c r="D269" s="6">
        <v>300</v>
      </c>
      <c r="E269" s="2">
        <v>44971</v>
      </c>
      <c r="F269" t="s">
        <v>9</v>
      </c>
      <c r="G269" t="s">
        <v>12</v>
      </c>
    </row>
    <row r="270" spans="2:7" hidden="1" x14ac:dyDescent="0.25">
      <c r="B270" t="s">
        <v>26</v>
      </c>
      <c r="C270">
        <v>1</v>
      </c>
      <c r="D270" s="6">
        <v>150</v>
      </c>
      <c r="E270" s="2">
        <v>44972</v>
      </c>
      <c r="F270" t="s">
        <v>7</v>
      </c>
      <c r="G270" t="s">
        <v>12</v>
      </c>
    </row>
    <row r="271" spans="2:7" hidden="1" x14ac:dyDescent="0.25">
      <c r="B271" t="s">
        <v>27</v>
      </c>
      <c r="C271">
        <v>1</v>
      </c>
      <c r="D271" s="6">
        <v>100</v>
      </c>
      <c r="E271" s="2">
        <v>44971</v>
      </c>
      <c r="F271" t="s">
        <v>17</v>
      </c>
      <c r="G271" t="s">
        <v>12</v>
      </c>
    </row>
    <row r="272" spans="2:7" hidden="1" x14ac:dyDescent="0.25">
      <c r="B272" t="s">
        <v>28</v>
      </c>
      <c r="C272">
        <v>26</v>
      </c>
      <c r="D272" s="6">
        <v>650</v>
      </c>
      <c r="E272" s="2">
        <v>44973</v>
      </c>
      <c r="F272" t="s">
        <v>9</v>
      </c>
      <c r="G272" t="s">
        <v>12</v>
      </c>
    </row>
    <row r="273" spans="2:7" hidden="1" x14ac:dyDescent="0.25">
      <c r="B273" t="s">
        <v>40</v>
      </c>
      <c r="C273">
        <v>4</v>
      </c>
      <c r="D273" s="6">
        <v>125</v>
      </c>
      <c r="E273" s="2">
        <v>44973</v>
      </c>
      <c r="F273" t="s">
        <v>9</v>
      </c>
      <c r="G273" t="s">
        <v>12</v>
      </c>
    </row>
    <row r="274" spans="2:7" hidden="1" x14ac:dyDescent="0.25">
      <c r="B274" t="s">
        <v>38</v>
      </c>
      <c r="C274">
        <v>1</v>
      </c>
      <c r="D274" s="6">
        <v>625</v>
      </c>
      <c r="E274" s="2">
        <v>44974</v>
      </c>
      <c r="F274" t="s">
        <v>7</v>
      </c>
      <c r="G274" t="s">
        <v>12</v>
      </c>
    </row>
    <row r="275" spans="2:7" hidden="1" x14ac:dyDescent="0.25">
      <c r="B275" t="s">
        <v>36</v>
      </c>
      <c r="C275">
        <v>1</v>
      </c>
      <c r="D275" s="6">
        <v>280</v>
      </c>
      <c r="E275" s="2">
        <v>44974</v>
      </c>
      <c r="F275" t="s">
        <v>7</v>
      </c>
      <c r="G275" t="s">
        <v>12</v>
      </c>
    </row>
    <row r="276" spans="2:7" hidden="1" x14ac:dyDescent="0.25">
      <c r="B276" t="s">
        <v>28</v>
      </c>
      <c r="C276">
        <v>26</v>
      </c>
      <c r="D276" s="6">
        <v>650</v>
      </c>
      <c r="E276" s="2">
        <v>44974</v>
      </c>
      <c r="F276" t="s">
        <v>9</v>
      </c>
      <c r="G276" t="s">
        <v>12</v>
      </c>
    </row>
    <row r="277" spans="2:7" hidden="1" x14ac:dyDescent="0.25">
      <c r="B277" t="s">
        <v>21</v>
      </c>
      <c r="C277">
        <v>1</v>
      </c>
      <c r="D277" s="6">
        <v>255</v>
      </c>
      <c r="E277" s="2">
        <v>44974</v>
      </c>
      <c r="F277" t="s">
        <v>7</v>
      </c>
      <c r="G277" t="s">
        <v>12</v>
      </c>
    </row>
    <row r="278" spans="2:7" hidden="1" x14ac:dyDescent="0.25">
      <c r="B278" t="s">
        <v>28</v>
      </c>
      <c r="C278">
        <v>19</v>
      </c>
      <c r="D278" s="6">
        <v>475</v>
      </c>
      <c r="E278" s="2">
        <v>44974</v>
      </c>
      <c r="F278" t="s">
        <v>9</v>
      </c>
      <c r="G278" t="s">
        <v>12</v>
      </c>
    </row>
    <row r="279" spans="2:7" hidden="1" x14ac:dyDescent="0.25">
      <c r="B279" t="s">
        <v>40</v>
      </c>
      <c r="C279">
        <v>1</v>
      </c>
      <c r="D279" s="6">
        <v>25</v>
      </c>
      <c r="E279" s="2">
        <v>44980</v>
      </c>
      <c r="F279" t="s">
        <v>9</v>
      </c>
      <c r="G279" t="s">
        <v>12</v>
      </c>
    </row>
    <row r="280" spans="2:7" hidden="1" x14ac:dyDescent="0.25">
      <c r="B280" t="s">
        <v>32</v>
      </c>
      <c r="C280">
        <v>1</v>
      </c>
      <c r="D280" s="6">
        <v>25</v>
      </c>
      <c r="E280" s="2">
        <v>44980</v>
      </c>
      <c r="F280" t="s">
        <v>9</v>
      </c>
      <c r="G280" t="s">
        <v>12</v>
      </c>
    </row>
    <row r="281" spans="2:7" hidden="1" x14ac:dyDescent="0.25">
      <c r="B281" t="s">
        <v>32</v>
      </c>
      <c r="C281">
        <v>1</v>
      </c>
      <c r="D281" s="6">
        <v>25</v>
      </c>
      <c r="E281" s="2">
        <v>44980</v>
      </c>
      <c r="F281" t="s">
        <v>9</v>
      </c>
      <c r="G281" t="s">
        <v>12</v>
      </c>
    </row>
    <row r="282" spans="2:7" hidden="1" x14ac:dyDescent="0.25">
      <c r="B282" t="s">
        <v>32</v>
      </c>
      <c r="C282">
        <v>1</v>
      </c>
      <c r="D282" s="6">
        <v>25</v>
      </c>
      <c r="E282" s="2">
        <v>44980</v>
      </c>
      <c r="F282" t="s">
        <v>9</v>
      </c>
      <c r="G282" t="s">
        <v>12</v>
      </c>
    </row>
    <row r="283" spans="2:7" hidden="1" x14ac:dyDescent="0.25">
      <c r="B283" t="s">
        <v>32</v>
      </c>
      <c r="C283">
        <v>2</v>
      </c>
      <c r="D283" s="6">
        <v>50</v>
      </c>
      <c r="E283" s="2">
        <v>44980</v>
      </c>
      <c r="F283" t="s">
        <v>9</v>
      </c>
      <c r="G283" t="s">
        <v>12</v>
      </c>
    </row>
    <row r="284" spans="2:7" hidden="1" x14ac:dyDescent="0.25">
      <c r="B284" t="s">
        <v>26</v>
      </c>
      <c r="C284">
        <v>1</v>
      </c>
      <c r="D284" s="6">
        <v>550</v>
      </c>
      <c r="E284" s="2">
        <v>44980</v>
      </c>
      <c r="F284" t="s">
        <v>7</v>
      </c>
      <c r="G284" t="s">
        <v>12</v>
      </c>
    </row>
    <row r="285" spans="2:7" hidden="1" x14ac:dyDescent="0.25">
      <c r="B285" t="s">
        <v>28</v>
      </c>
      <c r="C285">
        <v>26</v>
      </c>
      <c r="D285" s="6">
        <v>650</v>
      </c>
      <c r="E285" s="2">
        <v>44980</v>
      </c>
      <c r="F285" t="s">
        <v>9</v>
      </c>
      <c r="G285" t="s">
        <v>12</v>
      </c>
    </row>
    <row r="286" spans="2:7" hidden="1" x14ac:dyDescent="0.25">
      <c r="B286" t="s">
        <v>31</v>
      </c>
      <c r="C286">
        <v>1</v>
      </c>
      <c r="D286" s="8">
        <v>185</v>
      </c>
      <c r="E286" s="2">
        <v>44985</v>
      </c>
      <c r="F286" t="s">
        <v>7</v>
      </c>
      <c r="G286" t="s">
        <v>12</v>
      </c>
    </row>
    <row r="287" spans="2:7" hidden="1" x14ac:dyDescent="0.25">
      <c r="B287" t="s">
        <v>33</v>
      </c>
      <c r="C287">
        <v>1</v>
      </c>
      <c r="D287" s="8">
        <v>1167.45</v>
      </c>
      <c r="E287" s="2">
        <v>44958</v>
      </c>
      <c r="F287" t="s">
        <v>7</v>
      </c>
      <c r="G287" t="s">
        <v>14</v>
      </c>
    </row>
    <row r="288" spans="2:7" hidden="1" x14ac:dyDescent="0.25">
      <c r="B288" t="s">
        <v>26</v>
      </c>
      <c r="C288">
        <v>1</v>
      </c>
      <c r="D288" s="8">
        <v>40101.5</v>
      </c>
      <c r="E288" s="2">
        <v>44958</v>
      </c>
      <c r="F288" t="s">
        <v>17</v>
      </c>
      <c r="G288" t="s">
        <v>14</v>
      </c>
    </row>
    <row r="289" spans="2:7" hidden="1" x14ac:dyDescent="0.25">
      <c r="B289" t="s">
        <v>13</v>
      </c>
      <c r="C289">
        <v>1</v>
      </c>
      <c r="D289" s="8">
        <v>710</v>
      </c>
      <c r="E289" s="2">
        <v>44958</v>
      </c>
      <c r="F289" t="s">
        <v>9</v>
      </c>
      <c r="G289" t="s">
        <v>14</v>
      </c>
    </row>
    <row r="290" spans="2:7" hidden="1" x14ac:dyDescent="0.25">
      <c r="B290" t="s">
        <v>27</v>
      </c>
      <c r="C290">
        <v>1</v>
      </c>
      <c r="D290" s="8">
        <v>700</v>
      </c>
      <c r="E290" s="2">
        <v>44958</v>
      </c>
      <c r="F290" t="s">
        <v>17</v>
      </c>
      <c r="G290" t="s">
        <v>14</v>
      </c>
    </row>
    <row r="291" spans="2:7" hidden="1" x14ac:dyDescent="0.25">
      <c r="B291" t="s">
        <v>26</v>
      </c>
      <c r="C291">
        <v>1</v>
      </c>
      <c r="D291" s="8">
        <v>10996.81</v>
      </c>
      <c r="E291" s="2">
        <v>44958</v>
      </c>
      <c r="F291" t="s">
        <v>9</v>
      </c>
      <c r="G291" t="s">
        <v>14</v>
      </c>
    </row>
    <row r="292" spans="2:7" hidden="1" x14ac:dyDescent="0.25">
      <c r="B292" t="s">
        <v>28</v>
      </c>
      <c r="C292">
        <v>1</v>
      </c>
      <c r="D292" s="8">
        <v>1201.54</v>
      </c>
      <c r="E292" s="2">
        <v>44959</v>
      </c>
      <c r="F292" t="s">
        <v>7</v>
      </c>
      <c r="G292" t="s">
        <v>14</v>
      </c>
    </row>
    <row r="293" spans="2:7" hidden="1" x14ac:dyDescent="0.25">
      <c r="B293" t="s">
        <v>21</v>
      </c>
      <c r="C293">
        <v>1</v>
      </c>
      <c r="D293" s="8">
        <v>950</v>
      </c>
      <c r="E293" s="2">
        <v>44959</v>
      </c>
      <c r="F293" t="s">
        <v>7</v>
      </c>
      <c r="G293" t="s">
        <v>14</v>
      </c>
    </row>
    <row r="294" spans="2:7" hidden="1" x14ac:dyDescent="0.25">
      <c r="B294" t="s">
        <v>31</v>
      </c>
      <c r="C294">
        <v>1</v>
      </c>
      <c r="D294" s="8">
        <v>280</v>
      </c>
      <c r="E294" s="2">
        <v>44959</v>
      </c>
      <c r="F294" t="s">
        <v>18</v>
      </c>
      <c r="G294" t="s">
        <v>14</v>
      </c>
    </row>
    <row r="295" spans="2:7" hidden="1" x14ac:dyDescent="0.25">
      <c r="B295" t="s">
        <v>24</v>
      </c>
      <c r="C295">
        <v>1</v>
      </c>
      <c r="D295" s="8">
        <v>377.05</v>
      </c>
      <c r="E295" s="2">
        <v>44959</v>
      </c>
      <c r="F295" t="s">
        <v>7</v>
      </c>
      <c r="G295" t="s">
        <v>14</v>
      </c>
    </row>
    <row r="296" spans="2:7" hidden="1" x14ac:dyDescent="0.25">
      <c r="B296" t="s">
        <v>26</v>
      </c>
      <c r="C296">
        <v>1</v>
      </c>
      <c r="D296" s="8">
        <v>17400.03</v>
      </c>
      <c r="E296" s="2">
        <v>44960</v>
      </c>
      <c r="F296" t="s">
        <v>7</v>
      </c>
      <c r="G296" t="s">
        <v>14</v>
      </c>
    </row>
    <row r="297" spans="2:7" hidden="1" x14ac:dyDescent="0.25">
      <c r="B297" t="s">
        <v>27</v>
      </c>
      <c r="C297">
        <v>1</v>
      </c>
      <c r="D297" s="8">
        <v>10339.56</v>
      </c>
      <c r="E297" s="2">
        <v>44960</v>
      </c>
      <c r="F297" t="s">
        <v>18</v>
      </c>
      <c r="G297" t="s">
        <v>14</v>
      </c>
    </row>
    <row r="298" spans="2:7" hidden="1" x14ac:dyDescent="0.25">
      <c r="B298" t="s">
        <v>28</v>
      </c>
      <c r="C298">
        <v>1</v>
      </c>
      <c r="D298" s="8">
        <v>7947.43</v>
      </c>
      <c r="E298" s="2">
        <v>44960</v>
      </c>
      <c r="F298" t="s">
        <v>9</v>
      </c>
      <c r="G298" t="s">
        <v>14</v>
      </c>
    </row>
    <row r="299" spans="2:7" hidden="1" x14ac:dyDescent="0.25">
      <c r="B299" t="s">
        <v>31</v>
      </c>
      <c r="C299">
        <v>1</v>
      </c>
      <c r="D299" s="8">
        <v>2980.53</v>
      </c>
      <c r="E299" s="2">
        <v>44960</v>
      </c>
      <c r="F299" t="s">
        <v>7</v>
      </c>
      <c r="G299" t="s">
        <v>14</v>
      </c>
    </row>
    <row r="300" spans="2:7" hidden="1" x14ac:dyDescent="0.25">
      <c r="B300" t="s">
        <v>13</v>
      </c>
      <c r="C300">
        <v>1</v>
      </c>
      <c r="D300" s="8">
        <v>5046.08</v>
      </c>
      <c r="E300" s="2">
        <v>44963</v>
      </c>
      <c r="F300" t="s">
        <v>7</v>
      </c>
      <c r="G300" t="s">
        <v>14</v>
      </c>
    </row>
    <row r="301" spans="2:7" hidden="1" x14ac:dyDescent="0.25">
      <c r="B301" t="s">
        <v>28</v>
      </c>
      <c r="C301">
        <v>1</v>
      </c>
      <c r="D301" s="8">
        <v>1938.14</v>
      </c>
      <c r="E301" s="2">
        <v>44963</v>
      </c>
      <c r="F301" t="s">
        <v>9</v>
      </c>
      <c r="G301" t="s">
        <v>14</v>
      </c>
    </row>
    <row r="302" spans="2:7" hidden="1" x14ac:dyDescent="0.25">
      <c r="B302" t="s">
        <v>27</v>
      </c>
      <c r="C302">
        <v>1</v>
      </c>
      <c r="D302" s="8">
        <v>1218.68</v>
      </c>
      <c r="E302" s="2">
        <v>44963</v>
      </c>
      <c r="F302" t="s">
        <v>7</v>
      </c>
      <c r="G302" t="s">
        <v>14</v>
      </c>
    </row>
    <row r="303" spans="2:7" hidden="1" x14ac:dyDescent="0.25">
      <c r="B303" t="s">
        <v>30</v>
      </c>
      <c r="C303">
        <v>1</v>
      </c>
      <c r="D303" s="8">
        <v>3279.53</v>
      </c>
      <c r="E303" s="2">
        <v>44964</v>
      </c>
      <c r="F303" t="s">
        <v>9</v>
      </c>
      <c r="G303" t="s">
        <v>14</v>
      </c>
    </row>
    <row r="304" spans="2:7" hidden="1" x14ac:dyDescent="0.25">
      <c r="B304" t="s">
        <v>35</v>
      </c>
      <c r="C304">
        <v>1</v>
      </c>
      <c r="D304" s="8">
        <v>5706.26</v>
      </c>
      <c r="E304" s="2">
        <v>44964</v>
      </c>
      <c r="F304" t="s">
        <v>7</v>
      </c>
      <c r="G304" t="s">
        <v>14</v>
      </c>
    </row>
    <row r="305" spans="2:7" hidden="1" x14ac:dyDescent="0.25">
      <c r="B305" t="s">
        <v>29</v>
      </c>
      <c r="C305">
        <v>1</v>
      </c>
      <c r="D305" s="8">
        <v>128.55000000000001</v>
      </c>
      <c r="E305" s="2">
        <v>44964</v>
      </c>
      <c r="F305" t="s">
        <v>7</v>
      </c>
      <c r="G305" t="s">
        <v>14</v>
      </c>
    </row>
    <row r="306" spans="2:7" hidden="1" x14ac:dyDescent="0.25">
      <c r="B306" t="s">
        <v>38</v>
      </c>
      <c r="C306">
        <v>1</v>
      </c>
      <c r="D306" s="8">
        <v>432.4</v>
      </c>
      <c r="E306" s="2">
        <v>44965</v>
      </c>
      <c r="F306" t="s">
        <v>7</v>
      </c>
      <c r="G306" t="s">
        <v>14</v>
      </c>
    </row>
    <row r="307" spans="2:7" hidden="1" x14ac:dyDescent="0.25">
      <c r="B307" t="s">
        <v>25</v>
      </c>
      <c r="C307">
        <v>1</v>
      </c>
      <c r="D307" s="8">
        <v>103.41</v>
      </c>
      <c r="E307" s="2">
        <v>44965</v>
      </c>
      <c r="F307" t="s">
        <v>9</v>
      </c>
      <c r="G307" t="s">
        <v>14</v>
      </c>
    </row>
    <row r="308" spans="2:7" hidden="1" x14ac:dyDescent="0.25">
      <c r="B308" t="s">
        <v>29</v>
      </c>
      <c r="C308">
        <v>1</v>
      </c>
      <c r="D308" s="8">
        <v>600</v>
      </c>
      <c r="E308" s="2">
        <v>44967</v>
      </c>
      <c r="F308" t="s">
        <v>7</v>
      </c>
      <c r="G308" t="s">
        <v>14</v>
      </c>
    </row>
    <row r="309" spans="2:7" hidden="1" x14ac:dyDescent="0.25">
      <c r="B309" t="s">
        <v>27</v>
      </c>
      <c r="C309">
        <v>1</v>
      </c>
      <c r="D309" s="8">
        <v>2047.6</v>
      </c>
      <c r="E309" s="2">
        <v>44967</v>
      </c>
      <c r="F309" t="s">
        <v>7</v>
      </c>
      <c r="G309" t="s">
        <v>14</v>
      </c>
    </row>
    <row r="310" spans="2:7" hidden="1" x14ac:dyDescent="0.25">
      <c r="B310" t="s">
        <v>25</v>
      </c>
      <c r="C310">
        <v>1</v>
      </c>
      <c r="D310" s="8">
        <v>1250</v>
      </c>
      <c r="E310" s="2">
        <v>44967</v>
      </c>
      <c r="F310" t="s">
        <v>9</v>
      </c>
      <c r="G310" t="s">
        <v>14</v>
      </c>
    </row>
    <row r="311" spans="2:7" hidden="1" x14ac:dyDescent="0.25">
      <c r="B311" t="s">
        <v>32</v>
      </c>
      <c r="C311">
        <v>1</v>
      </c>
      <c r="D311" s="8">
        <v>1600</v>
      </c>
      <c r="E311" s="2">
        <v>44970</v>
      </c>
      <c r="F311" t="s">
        <v>9</v>
      </c>
      <c r="G311" t="s">
        <v>14</v>
      </c>
    </row>
    <row r="312" spans="2:7" hidden="1" x14ac:dyDescent="0.25">
      <c r="B312" t="s">
        <v>36</v>
      </c>
      <c r="C312">
        <v>1</v>
      </c>
      <c r="D312" s="8" t="s">
        <v>44</v>
      </c>
      <c r="E312" s="2">
        <v>44970</v>
      </c>
      <c r="F312" t="s">
        <v>17</v>
      </c>
      <c r="G312" t="s">
        <v>14</v>
      </c>
    </row>
    <row r="313" spans="2:7" hidden="1" x14ac:dyDescent="0.25">
      <c r="B313" t="s">
        <v>20</v>
      </c>
      <c r="C313">
        <v>1</v>
      </c>
      <c r="D313" s="8">
        <v>642.4</v>
      </c>
      <c r="E313" s="2">
        <v>44970</v>
      </c>
      <c r="F313" t="s">
        <v>17</v>
      </c>
      <c r="G313" t="s">
        <v>14</v>
      </c>
    </row>
    <row r="314" spans="2:7" hidden="1" x14ac:dyDescent="0.25">
      <c r="B314" t="s">
        <v>27</v>
      </c>
      <c r="C314">
        <v>1</v>
      </c>
      <c r="D314" s="8">
        <v>464.46</v>
      </c>
      <c r="E314" s="2">
        <v>44970</v>
      </c>
      <c r="F314" t="s">
        <v>7</v>
      </c>
      <c r="G314" t="s">
        <v>14</v>
      </c>
    </row>
    <row r="315" spans="2:7" hidden="1" x14ac:dyDescent="0.25">
      <c r="B315" t="s">
        <v>20</v>
      </c>
      <c r="C315">
        <v>1</v>
      </c>
      <c r="D315" s="8">
        <v>1890</v>
      </c>
      <c r="E315" s="2">
        <v>44971</v>
      </c>
      <c r="F315" t="s">
        <v>7</v>
      </c>
      <c r="G315" t="s">
        <v>14</v>
      </c>
    </row>
    <row r="316" spans="2:7" hidden="1" x14ac:dyDescent="0.25">
      <c r="B316" t="s">
        <v>26</v>
      </c>
      <c r="C316">
        <v>1</v>
      </c>
      <c r="D316" s="8">
        <v>337.5</v>
      </c>
      <c r="E316" s="2">
        <v>44971</v>
      </c>
      <c r="F316" t="s">
        <v>7</v>
      </c>
      <c r="G316" t="s">
        <v>14</v>
      </c>
    </row>
    <row r="317" spans="2:7" hidden="1" x14ac:dyDescent="0.25">
      <c r="B317" t="s">
        <v>26</v>
      </c>
      <c r="C317">
        <v>1</v>
      </c>
      <c r="D317" s="8">
        <v>8750</v>
      </c>
      <c r="E317" s="2">
        <v>44971</v>
      </c>
      <c r="F317" t="s">
        <v>9</v>
      </c>
      <c r="G317" t="s">
        <v>14</v>
      </c>
    </row>
    <row r="318" spans="2:7" hidden="1" x14ac:dyDescent="0.25">
      <c r="B318" t="s">
        <v>21</v>
      </c>
      <c r="C318">
        <v>1</v>
      </c>
      <c r="D318" s="8">
        <v>1500</v>
      </c>
      <c r="E318" s="2">
        <v>44971</v>
      </c>
      <c r="F318" t="s">
        <v>7</v>
      </c>
      <c r="G318" t="s">
        <v>14</v>
      </c>
    </row>
    <row r="319" spans="2:7" hidden="1" x14ac:dyDescent="0.25">
      <c r="B319" t="s">
        <v>33</v>
      </c>
      <c r="C319">
        <v>1</v>
      </c>
      <c r="D319" s="8">
        <v>4700</v>
      </c>
      <c r="E319" s="2">
        <v>44972</v>
      </c>
      <c r="F319" t="s">
        <v>19</v>
      </c>
      <c r="G319" t="s">
        <v>14</v>
      </c>
    </row>
    <row r="320" spans="2:7" hidden="1" x14ac:dyDescent="0.25">
      <c r="B320" t="s">
        <v>13</v>
      </c>
      <c r="C320">
        <v>1</v>
      </c>
      <c r="D320" s="8">
        <v>10060.94</v>
      </c>
      <c r="E320" s="2">
        <v>44971</v>
      </c>
      <c r="F320" t="s">
        <v>7</v>
      </c>
      <c r="G320" t="s">
        <v>14</v>
      </c>
    </row>
    <row r="321" spans="2:7" hidden="1" x14ac:dyDescent="0.25">
      <c r="B321" t="s">
        <v>26</v>
      </c>
      <c r="C321">
        <v>1</v>
      </c>
      <c r="D321" s="8">
        <v>73460.429999999993</v>
      </c>
      <c r="E321" s="2">
        <v>44973</v>
      </c>
      <c r="F321" t="s">
        <v>17</v>
      </c>
      <c r="G321" t="s">
        <v>14</v>
      </c>
    </row>
    <row r="322" spans="2:7" hidden="1" x14ac:dyDescent="0.25">
      <c r="B322" t="s">
        <v>27</v>
      </c>
      <c r="C322">
        <v>1</v>
      </c>
      <c r="D322" s="8">
        <v>681.83</v>
      </c>
      <c r="E322" s="2">
        <v>44972</v>
      </c>
      <c r="F322" t="s">
        <v>7</v>
      </c>
      <c r="G322" t="s">
        <v>14</v>
      </c>
    </row>
    <row r="323" spans="2:7" hidden="1" x14ac:dyDescent="0.25">
      <c r="B323" t="s">
        <v>21</v>
      </c>
      <c r="C323">
        <v>1</v>
      </c>
      <c r="D323" s="8">
        <v>129.85</v>
      </c>
      <c r="E323" s="2">
        <v>44971</v>
      </c>
      <c r="F323" t="s">
        <v>7</v>
      </c>
      <c r="G323" t="s">
        <v>14</v>
      </c>
    </row>
    <row r="324" spans="2:7" hidden="1" x14ac:dyDescent="0.25">
      <c r="B324" t="s">
        <v>30</v>
      </c>
      <c r="C324">
        <v>1</v>
      </c>
      <c r="D324" s="8">
        <v>3398.4</v>
      </c>
      <c r="E324" s="2">
        <v>44971</v>
      </c>
      <c r="F324" t="s">
        <v>9</v>
      </c>
      <c r="G324" t="s">
        <v>14</v>
      </c>
    </row>
    <row r="325" spans="2:7" hidden="1" x14ac:dyDescent="0.25">
      <c r="B325" t="s">
        <v>28</v>
      </c>
      <c r="C325">
        <v>1</v>
      </c>
      <c r="D325" s="8">
        <v>1950</v>
      </c>
      <c r="E325" s="2">
        <v>44971</v>
      </c>
      <c r="F325" t="s">
        <v>9</v>
      </c>
      <c r="G325" t="s">
        <v>14</v>
      </c>
    </row>
    <row r="326" spans="2:7" hidden="1" x14ac:dyDescent="0.25">
      <c r="B326" t="s">
        <v>26</v>
      </c>
      <c r="C326">
        <v>1</v>
      </c>
      <c r="D326" s="8" t="s">
        <v>45</v>
      </c>
      <c r="E326" s="2">
        <v>44972</v>
      </c>
      <c r="F326" t="s">
        <v>7</v>
      </c>
      <c r="G326" t="s">
        <v>14</v>
      </c>
    </row>
    <row r="327" spans="2:7" hidden="1" x14ac:dyDescent="0.25">
      <c r="B327" t="s">
        <v>13</v>
      </c>
      <c r="C327">
        <v>1</v>
      </c>
      <c r="D327" s="8">
        <v>4221.1899999999996</v>
      </c>
      <c r="E327" s="2">
        <v>44974</v>
      </c>
      <c r="F327" t="s">
        <v>7</v>
      </c>
      <c r="G327" t="s">
        <v>14</v>
      </c>
    </row>
    <row r="328" spans="2:7" hidden="1" x14ac:dyDescent="0.25">
      <c r="B328" t="s">
        <v>26</v>
      </c>
      <c r="C328">
        <v>1</v>
      </c>
      <c r="D328" s="8">
        <v>670</v>
      </c>
      <c r="E328" s="2">
        <v>44974</v>
      </c>
      <c r="F328" t="s">
        <v>7</v>
      </c>
      <c r="G328" t="s">
        <v>14</v>
      </c>
    </row>
    <row r="329" spans="2:7" hidden="1" x14ac:dyDescent="0.25">
      <c r="B329" t="s">
        <v>21</v>
      </c>
      <c r="C329">
        <v>1</v>
      </c>
      <c r="D329" s="8">
        <v>24801.119999999999</v>
      </c>
      <c r="E329" s="2">
        <v>44974</v>
      </c>
      <c r="F329" t="s">
        <v>7</v>
      </c>
      <c r="G329" t="s">
        <v>14</v>
      </c>
    </row>
    <row r="330" spans="2:7" hidden="1" x14ac:dyDescent="0.25">
      <c r="B330" t="s">
        <v>13</v>
      </c>
      <c r="C330">
        <v>1</v>
      </c>
      <c r="D330" s="8">
        <v>3656.24</v>
      </c>
      <c r="E330" s="2">
        <v>44973</v>
      </c>
      <c r="F330" t="s">
        <v>9</v>
      </c>
      <c r="G330" t="s">
        <v>14</v>
      </c>
    </row>
    <row r="331" spans="2:7" hidden="1" x14ac:dyDescent="0.25">
      <c r="B331" t="s">
        <v>32</v>
      </c>
      <c r="C331">
        <v>1</v>
      </c>
      <c r="D331" s="8">
        <v>1371.89</v>
      </c>
      <c r="E331" s="2">
        <v>44980</v>
      </c>
      <c r="F331" t="s">
        <v>9</v>
      </c>
      <c r="G331" t="s">
        <v>14</v>
      </c>
    </row>
    <row r="332" spans="2:7" hidden="1" x14ac:dyDescent="0.25">
      <c r="B332" t="s">
        <v>27</v>
      </c>
      <c r="C332">
        <v>1</v>
      </c>
      <c r="D332" s="8">
        <v>1136.7</v>
      </c>
      <c r="E332" s="2">
        <v>44980</v>
      </c>
      <c r="F332" t="s">
        <v>7</v>
      </c>
      <c r="G332" t="s">
        <v>14</v>
      </c>
    </row>
    <row r="333" spans="2:7" hidden="1" x14ac:dyDescent="0.25">
      <c r="B333" t="s">
        <v>21</v>
      </c>
      <c r="C333">
        <v>1</v>
      </c>
      <c r="D333" s="8">
        <v>3074.28</v>
      </c>
      <c r="E333" s="2">
        <v>44980</v>
      </c>
      <c r="F333" t="s">
        <v>18</v>
      </c>
      <c r="G333" t="s">
        <v>14</v>
      </c>
    </row>
    <row r="334" spans="2:7" hidden="1" x14ac:dyDescent="0.25">
      <c r="B334" t="s">
        <v>33</v>
      </c>
      <c r="C334">
        <v>1</v>
      </c>
      <c r="D334" s="8">
        <v>6434.68</v>
      </c>
      <c r="E334" s="2">
        <v>44980</v>
      </c>
      <c r="F334" t="s">
        <v>17</v>
      </c>
      <c r="G334" t="s">
        <v>14</v>
      </c>
    </row>
    <row r="335" spans="2:7" hidden="1" x14ac:dyDescent="0.25">
      <c r="B335" t="s">
        <v>26</v>
      </c>
      <c r="C335">
        <v>1</v>
      </c>
      <c r="D335" s="8">
        <v>1597.5</v>
      </c>
      <c r="E335" s="2">
        <v>44981</v>
      </c>
      <c r="F335" t="s">
        <v>7</v>
      </c>
      <c r="G335" t="s">
        <v>14</v>
      </c>
    </row>
    <row r="336" spans="2:7" hidden="1" x14ac:dyDescent="0.25">
      <c r="B336" t="s">
        <v>27</v>
      </c>
      <c r="C336">
        <v>1</v>
      </c>
      <c r="D336" s="8">
        <v>649.6</v>
      </c>
      <c r="E336" s="2">
        <v>44984</v>
      </c>
      <c r="F336" t="s">
        <v>7</v>
      </c>
      <c r="G336" t="s">
        <v>14</v>
      </c>
    </row>
    <row r="337" spans="2:7" hidden="1" x14ac:dyDescent="0.25">
      <c r="B337" t="s">
        <v>26</v>
      </c>
      <c r="C337">
        <v>1</v>
      </c>
      <c r="D337" s="8">
        <v>15768.55</v>
      </c>
      <c r="E337" s="2">
        <v>44984</v>
      </c>
      <c r="F337" t="s">
        <v>19</v>
      </c>
      <c r="G337" t="s">
        <v>14</v>
      </c>
    </row>
    <row r="338" spans="2:7" hidden="1" x14ac:dyDescent="0.25">
      <c r="B338" t="s">
        <v>13</v>
      </c>
      <c r="C338">
        <v>1</v>
      </c>
      <c r="D338" s="8">
        <v>990.5</v>
      </c>
      <c r="E338" s="2">
        <v>44985</v>
      </c>
      <c r="F338" t="s">
        <v>7</v>
      </c>
      <c r="G338" t="s">
        <v>14</v>
      </c>
    </row>
    <row r="339" spans="2:7" hidden="1" x14ac:dyDescent="0.25">
      <c r="B339" t="s">
        <v>28</v>
      </c>
      <c r="C339">
        <v>1</v>
      </c>
      <c r="D339" s="8">
        <v>6199.12</v>
      </c>
      <c r="E339" s="2">
        <v>44985</v>
      </c>
      <c r="F339" t="s">
        <v>9</v>
      </c>
      <c r="G339" t="s">
        <v>14</v>
      </c>
    </row>
    <row r="340" spans="2:7" hidden="1" x14ac:dyDescent="0.25">
      <c r="B340" t="s">
        <v>13</v>
      </c>
      <c r="C340">
        <v>1</v>
      </c>
      <c r="D340" s="8">
        <v>1374.23</v>
      </c>
      <c r="E340" s="2">
        <v>44985</v>
      </c>
      <c r="F340" t="s">
        <v>18</v>
      </c>
      <c r="G340" t="s">
        <v>14</v>
      </c>
    </row>
    <row r="341" spans="2:7" hidden="1" x14ac:dyDescent="0.25">
      <c r="B341" t="s">
        <v>26</v>
      </c>
      <c r="C341">
        <v>1</v>
      </c>
      <c r="D341" s="8">
        <v>1066.4000000000001</v>
      </c>
      <c r="E341" s="2">
        <v>44985</v>
      </c>
      <c r="F341" t="s">
        <v>7</v>
      </c>
      <c r="G341" t="s">
        <v>14</v>
      </c>
    </row>
    <row r="342" spans="2:7" x14ac:dyDescent="0.25">
      <c r="B342" t="s">
        <v>6</v>
      </c>
      <c r="C342">
        <v>1</v>
      </c>
      <c r="D342" s="6"/>
      <c r="E342" s="2">
        <v>44958</v>
      </c>
      <c r="F342" t="s">
        <v>17</v>
      </c>
      <c r="G342" t="s">
        <v>8</v>
      </c>
    </row>
    <row r="343" spans="2:7" x14ac:dyDescent="0.25">
      <c r="B343" t="s">
        <v>30</v>
      </c>
      <c r="C343">
        <v>1</v>
      </c>
      <c r="D343" s="6"/>
      <c r="E343" s="2">
        <v>44958</v>
      </c>
      <c r="F343" t="s">
        <v>7</v>
      </c>
      <c r="G343" t="s">
        <v>11</v>
      </c>
    </row>
    <row r="344" spans="2:7" x14ac:dyDescent="0.25">
      <c r="B344" t="s">
        <v>13</v>
      </c>
      <c r="C344">
        <v>1</v>
      </c>
      <c r="D344" s="6"/>
      <c r="E344" s="2">
        <v>44958</v>
      </c>
      <c r="F344" t="s">
        <v>9</v>
      </c>
      <c r="G344" t="s">
        <v>8</v>
      </c>
    </row>
    <row r="345" spans="2:7" x14ac:dyDescent="0.25">
      <c r="B345" t="s">
        <v>13</v>
      </c>
      <c r="C345">
        <v>1</v>
      </c>
      <c r="D345" s="6"/>
      <c r="E345" s="2">
        <v>44958</v>
      </c>
      <c r="F345" t="s">
        <v>18</v>
      </c>
      <c r="G345" t="s">
        <v>8</v>
      </c>
    </row>
    <row r="346" spans="2:7" x14ac:dyDescent="0.25">
      <c r="B346" t="s">
        <v>13</v>
      </c>
      <c r="C346">
        <v>1</v>
      </c>
      <c r="D346" s="6"/>
      <c r="E346" s="2">
        <v>44958</v>
      </c>
      <c r="F346" t="s">
        <v>7</v>
      </c>
      <c r="G346" t="s">
        <v>11</v>
      </c>
    </row>
    <row r="347" spans="2:7" x14ac:dyDescent="0.25">
      <c r="B347" t="s">
        <v>13</v>
      </c>
      <c r="C347">
        <v>1</v>
      </c>
      <c r="D347" s="6"/>
      <c r="E347" s="2">
        <v>44958</v>
      </c>
      <c r="F347" t="s">
        <v>7</v>
      </c>
      <c r="G347" t="s">
        <v>11</v>
      </c>
    </row>
    <row r="348" spans="2:7" x14ac:dyDescent="0.25">
      <c r="B348" t="s">
        <v>13</v>
      </c>
      <c r="C348">
        <v>1</v>
      </c>
      <c r="D348" s="6"/>
      <c r="E348" s="2">
        <v>44958</v>
      </c>
      <c r="F348" t="s">
        <v>7</v>
      </c>
      <c r="G348" t="s">
        <v>11</v>
      </c>
    </row>
    <row r="349" spans="2:7" x14ac:dyDescent="0.25">
      <c r="B349" t="s">
        <v>13</v>
      </c>
      <c r="C349">
        <v>1</v>
      </c>
      <c r="D349" s="6"/>
      <c r="E349" s="2">
        <v>44958</v>
      </c>
      <c r="F349" t="s">
        <v>7</v>
      </c>
      <c r="G349" t="s">
        <v>11</v>
      </c>
    </row>
    <row r="350" spans="2:7" x14ac:dyDescent="0.25">
      <c r="B350" t="s">
        <v>13</v>
      </c>
      <c r="C350">
        <v>1</v>
      </c>
      <c r="D350" s="6"/>
      <c r="E350" s="2">
        <v>44958</v>
      </c>
      <c r="F350" t="s">
        <v>7</v>
      </c>
      <c r="G350" t="s">
        <v>11</v>
      </c>
    </row>
    <row r="351" spans="2:7" x14ac:dyDescent="0.25">
      <c r="B351" t="s">
        <v>13</v>
      </c>
      <c r="C351">
        <v>1</v>
      </c>
      <c r="D351" s="6"/>
      <c r="E351" s="2">
        <v>44958</v>
      </c>
      <c r="F351" t="s">
        <v>7</v>
      </c>
      <c r="G351" t="s">
        <v>11</v>
      </c>
    </row>
    <row r="352" spans="2:7" x14ac:dyDescent="0.25">
      <c r="B352" t="s">
        <v>13</v>
      </c>
      <c r="C352">
        <v>1</v>
      </c>
      <c r="D352" s="6"/>
      <c r="E352" s="2">
        <v>44958</v>
      </c>
      <c r="F352" t="s">
        <v>7</v>
      </c>
      <c r="G352" t="s">
        <v>11</v>
      </c>
    </row>
    <row r="353" spans="2:7" x14ac:dyDescent="0.25">
      <c r="B353" t="s">
        <v>13</v>
      </c>
      <c r="C353">
        <v>1</v>
      </c>
      <c r="D353" s="6"/>
      <c r="E353" s="2">
        <v>44958</v>
      </c>
      <c r="F353" t="s">
        <v>9</v>
      </c>
      <c r="G353" t="s">
        <v>11</v>
      </c>
    </row>
    <row r="354" spans="2:7" x14ac:dyDescent="0.25">
      <c r="B354" t="s">
        <v>20</v>
      </c>
      <c r="C354">
        <v>1</v>
      </c>
      <c r="D354" s="6"/>
      <c r="E354" s="2">
        <v>44958</v>
      </c>
      <c r="F354" t="s">
        <v>7</v>
      </c>
      <c r="G354" t="s">
        <v>8</v>
      </c>
    </row>
    <row r="355" spans="2:7" x14ac:dyDescent="0.25">
      <c r="B355" t="s">
        <v>20</v>
      </c>
      <c r="C355">
        <v>1</v>
      </c>
      <c r="D355" s="6"/>
      <c r="E355" s="2">
        <v>44958</v>
      </c>
      <c r="F355" t="s">
        <v>16</v>
      </c>
      <c r="G355" t="s">
        <v>8</v>
      </c>
    </row>
    <row r="356" spans="2:7" x14ac:dyDescent="0.25">
      <c r="B356" t="s">
        <v>20</v>
      </c>
      <c r="C356">
        <v>1</v>
      </c>
      <c r="D356" s="6"/>
      <c r="E356" s="2">
        <v>44958</v>
      </c>
      <c r="F356" t="s">
        <v>7</v>
      </c>
      <c r="G356" t="s">
        <v>8</v>
      </c>
    </row>
    <row r="357" spans="2:7" x14ac:dyDescent="0.25">
      <c r="B357" t="s">
        <v>20</v>
      </c>
      <c r="C357">
        <v>1</v>
      </c>
      <c r="D357" s="6"/>
      <c r="E357" s="2">
        <v>44958</v>
      </c>
      <c r="F357" t="s">
        <v>7</v>
      </c>
      <c r="G357" t="s">
        <v>11</v>
      </c>
    </row>
    <row r="358" spans="2:7" x14ac:dyDescent="0.25">
      <c r="B358" t="s">
        <v>20</v>
      </c>
      <c r="C358">
        <v>1</v>
      </c>
      <c r="D358" s="6"/>
      <c r="E358" s="2">
        <v>44958</v>
      </c>
      <c r="F358" t="s">
        <v>7</v>
      </c>
      <c r="G358" t="s">
        <v>11</v>
      </c>
    </row>
    <row r="359" spans="2:7" x14ac:dyDescent="0.25">
      <c r="B359" t="s">
        <v>20</v>
      </c>
      <c r="C359">
        <v>1</v>
      </c>
      <c r="D359" s="6"/>
      <c r="E359" s="2">
        <v>44958</v>
      </c>
      <c r="F359" t="s">
        <v>7</v>
      </c>
      <c r="G359" t="s">
        <v>11</v>
      </c>
    </row>
    <row r="360" spans="2:7" x14ac:dyDescent="0.25">
      <c r="B360" t="s">
        <v>20</v>
      </c>
      <c r="C360">
        <v>1</v>
      </c>
      <c r="D360" s="6"/>
      <c r="E360" s="2">
        <v>44958</v>
      </c>
      <c r="F360" t="s">
        <v>7</v>
      </c>
      <c r="G360" t="s">
        <v>11</v>
      </c>
    </row>
    <row r="361" spans="2:7" x14ac:dyDescent="0.25">
      <c r="B361" t="s">
        <v>20</v>
      </c>
      <c r="C361">
        <v>1</v>
      </c>
      <c r="D361" s="6"/>
      <c r="E361" s="2">
        <v>44958</v>
      </c>
      <c r="F361" t="s">
        <v>7</v>
      </c>
      <c r="G361" t="s">
        <v>11</v>
      </c>
    </row>
    <row r="362" spans="2:7" x14ac:dyDescent="0.25">
      <c r="B362" t="s">
        <v>20</v>
      </c>
      <c r="C362">
        <v>1</v>
      </c>
      <c r="D362" s="6"/>
      <c r="E362" s="2">
        <v>44958</v>
      </c>
      <c r="F362" t="s">
        <v>7</v>
      </c>
      <c r="G362" t="s">
        <v>11</v>
      </c>
    </row>
    <row r="363" spans="2:7" x14ac:dyDescent="0.25">
      <c r="B363" t="s">
        <v>20</v>
      </c>
      <c r="C363">
        <v>1</v>
      </c>
      <c r="D363" s="6"/>
      <c r="E363" s="2">
        <v>44958</v>
      </c>
      <c r="F363" t="s">
        <v>7</v>
      </c>
      <c r="G363" t="s">
        <v>11</v>
      </c>
    </row>
    <row r="364" spans="2:7" x14ac:dyDescent="0.25">
      <c r="B364" t="s">
        <v>20</v>
      </c>
      <c r="C364">
        <v>1</v>
      </c>
      <c r="D364" s="6"/>
      <c r="E364" s="2">
        <v>44958</v>
      </c>
      <c r="F364" t="s">
        <v>7</v>
      </c>
      <c r="G364" t="s">
        <v>11</v>
      </c>
    </row>
    <row r="365" spans="2:7" x14ac:dyDescent="0.25">
      <c r="B365" t="s">
        <v>20</v>
      </c>
      <c r="C365">
        <v>1</v>
      </c>
      <c r="D365" s="6"/>
      <c r="E365" s="2">
        <v>44958</v>
      </c>
      <c r="F365" t="s">
        <v>18</v>
      </c>
      <c r="G365" t="s">
        <v>11</v>
      </c>
    </row>
    <row r="366" spans="2:7" x14ac:dyDescent="0.25">
      <c r="B366" t="s">
        <v>21</v>
      </c>
      <c r="C366">
        <v>1</v>
      </c>
      <c r="D366" s="6"/>
      <c r="E366" s="2">
        <v>44958</v>
      </c>
      <c r="F366" t="s">
        <v>7</v>
      </c>
      <c r="G366" t="s">
        <v>11</v>
      </c>
    </row>
    <row r="367" spans="2:7" x14ac:dyDescent="0.25">
      <c r="B367" t="s">
        <v>21</v>
      </c>
      <c r="C367">
        <v>1</v>
      </c>
      <c r="D367" s="6"/>
      <c r="E367" s="2">
        <v>44958</v>
      </c>
      <c r="F367" t="s">
        <v>7</v>
      </c>
      <c r="G367" t="s">
        <v>11</v>
      </c>
    </row>
    <row r="368" spans="2:7" x14ac:dyDescent="0.25">
      <c r="B368" t="s">
        <v>21</v>
      </c>
      <c r="C368">
        <v>1</v>
      </c>
      <c r="D368" s="6"/>
      <c r="E368" s="2">
        <v>44958</v>
      </c>
      <c r="F368" t="s">
        <v>7</v>
      </c>
      <c r="G368" t="s">
        <v>11</v>
      </c>
    </row>
    <row r="369" spans="2:7" x14ac:dyDescent="0.25">
      <c r="B369" t="s">
        <v>21</v>
      </c>
      <c r="C369">
        <v>1</v>
      </c>
      <c r="D369" s="6"/>
      <c r="E369" s="2">
        <v>44958</v>
      </c>
      <c r="F369" t="s">
        <v>9</v>
      </c>
      <c r="G369" t="s">
        <v>11</v>
      </c>
    </row>
    <row r="370" spans="2:7" x14ac:dyDescent="0.25">
      <c r="B370" t="s">
        <v>21</v>
      </c>
      <c r="C370">
        <v>1</v>
      </c>
      <c r="D370" s="6"/>
      <c r="E370" s="2">
        <v>44958</v>
      </c>
      <c r="F370" t="s">
        <v>7</v>
      </c>
      <c r="G370" t="s">
        <v>11</v>
      </c>
    </row>
    <row r="371" spans="2:7" x14ac:dyDescent="0.25">
      <c r="B371" t="s">
        <v>21</v>
      </c>
      <c r="C371">
        <v>1</v>
      </c>
      <c r="D371" s="6"/>
      <c r="E371" s="2">
        <v>44958</v>
      </c>
      <c r="F371" t="s">
        <v>7</v>
      </c>
      <c r="G371" t="s">
        <v>11</v>
      </c>
    </row>
    <row r="372" spans="2:7" x14ac:dyDescent="0.25">
      <c r="B372" t="s">
        <v>21</v>
      </c>
      <c r="C372">
        <v>1</v>
      </c>
      <c r="D372" s="6"/>
      <c r="E372" s="2">
        <v>44958</v>
      </c>
      <c r="F372" t="s">
        <v>7</v>
      </c>
      <c r="G372" t="s">
        <v>11</v>
      </c>
    </row>
    <row r="373" spans="2:7" x14ac:dyDescent="0.25">
      <c r="B373" t="s">
        <v>21</v>
      </c>
      <c r="C373">
        <v>1</v>
      </c>
      <c r="D373" s="6"/>
      <c r="E373" s="2">
        <v>44958</v>
      </c>
      <c r="F373" t="s">
        <v>7</v>
      </c>
      <c r="G373" t="s">
        <v>11</v>
      </c>
    </row>
    <row r="374" spans="2:7" x14ac:dyDescent="0.25">
      <c r="B374" t="s">
        <v>21</v>
      </c>
      <c r="C374">
        <v>1</v>
      </c>
      <c r="D374" s="6"/>
      <c r="E374" s="2">
        <v>44958</v>
      </c>
      <c r="F374" t="s">
        <v>7</v>
      </c>
      <c r="G374" t="s">
        <v>11</v>
      </c>
    </row>
    <row r="375" spans="2:7" x14ac:dyDescent="0.25">
      <c r="B375" t="s">
        <v>41</v>
      </c>
      <c r="C375">
        <v>1</v>
      </c>
      <c r="D375" s="6"/>
      <c r="E375" s="2">
        <v>44958</v>
      </c>
      <c r="F375" t="s">
        <v>7</v>
      </c>
      <c r="G375" t="s">
        <v>11</v>
      </c>
    </row>
    <row r="376" spans="2:7" x14ac:dyDescent="0.25">
      <c r="B376" t="s">
        <v>35</v>
      </c>
      <c r="C376">
        <v>1</v>
      </c>
      <c r="D376" s="6"/>
      <c r="E376" s="2">
        <v>44958</v>
      </c>
      <c r="F376" t="s">
        <v>16</v>
      </c>
      <c r="G376" t="s">
        <v>8</v>
      </c>
    </row>
    <row r="377" spans="2:7" x14ac:dyDescent="0.25">
      <c r="B377" t="s">
        <v>35</v>
      </c>
      <c r="C377">
        <v>1</v>
      </c>
      <c r="D377" s="6"/>
      <c r="E377" s="2">
        <v>44958</v>
      </c>
      <c r="F377" t="s">
        <v>7</v>
      </c>
      <c r="G377" t="s">
        <v>11</v>
      </c>
    </row>
    <row r="378" spans="2:7" x14ac:dyDescent="0.25">
      <c r="B378" t="s">
        <v>35</v>
      </c>
      <c r="C378">
        <v>1</v>
      </c>
      <c r="D378" s="6"/>
      <c r="E378" s="2">
        <v>44958</v>
      </c>
      <c r="F378" t="s">
        <v>7</v>
      </c>
      <c r="G378" t="s">
        <v>11</v>
      </c>
    </row>
    <row r="379" spans="2:7" x14ac:dyDescent="0.25">
      <c r="B379" t="s">
        <v>22</v>
      </c>
      <c r="C379">
        <v>1</v>
      </c>
      <c r="D379" s="6"/>
      <c r="E379" s="2">
        <v>44958</v>
      </c>
      <c r="F379" t="s">
        <v>7</v>
      </c>
      <c r="G379" t="s">
        <v>8</v>
      </c>
    </row>
    <row r="380" spans="2:7" x14ac:dyDescent="0.25">
      <c r="B380" t="s">
        <v>22</v>
      </c>
      <c r="C380">
        <v>1</v>
      </c>
      <c r="D380" s="6"/>
      <c r="E380" s="2">
        <v>44958</v>
      </c>
      <c r="F380" t="s">
        <v>18</v>
      </c>
      <c r="G380" t="s">
        <v>11</v>
      </c>
    </row>
    <row r="381" spans="2:7" x14ac:dyDescent="0.25">
      <c r="B381" t="s">
        <v>37</v>
      </c>
      <c r="C381">
        <v>1</v>
      </c>
      <c r="D381" s="6"/>
      <c r="E381" s="2">
        <v>44958</v>
      </c>
      <c r="F381" t="s">
        <v>18</v>
      </c>
      <c r="G381" t="s">
        <v>8</v>
      </c>
    </row>
    <row r="382" spans="2:7" x14ac:dyDescent="0.25">
      <c r="B382" t="s">
        <v>24</v>
      </c>
      <c r="C382">
        <v>1</v>
      </c>
      <c r="D382" s="6"/>
      <c r="E382" s="2">
        <v>44958</v>
      </c>
      <c r="F382" t="s">
        <v>7</v>
      </c>
      <c r="G382" t="s">
        <v>11</v>
      </c>
    </row>
    <row r="383" spans="2:7" x14ac:dyDescent="0.25">
      <c r="B383" t="s">
        <v>24</v>
      </c>
      <c r="C383">
        <v>1</v>
      </c>
      <c r="D383" s="6"/>
      <c r="E383" s="2">
        <v>44958</v>
      </c>
      <c r="F383" t="s">
        <v>7</v>
      </c>
      <c r="G383" t="s">
        <v>11</v>
      </c>
    </row>
    <row r="384" spans="2:7" x14ac:dyDescent="0.25">
      <c r="B384" t="s">
        <v>24</v>
      </c>
      <c r="C384">
        <v>1</v>
      </c>
      <c r="D384" s="6"/>
      <c r="E384" s="2">
        <v>44958</v>
      </c>
      <c r="F384" t="s">
        <v>9</v>
      </c>
      <c r="G384" t="s">
        <v>11</v>
      </c>
    </row>
    <row r="385" spans="2:7" x14ac:dyDescent="0.25">
      <c r="B385" t="s">
        <v>25</v>
      </c>
      <c r="C385">
        <v>1</v>
      </c>
      <c r="D385" s="6"/>
      <c r="E385" s="2">
        <v>44958</v>
      </c>
      <c r="F385" t="s">
        <v>7</v>
      </c>
      <c r="G385" t="s">
        <v>8</v>
      </c>
    </row>
    <row r="386" spans="2:7" x14ac:dyDescent="0.25">
      <c r="B386" t="s">
        <v>25</v>
      </c>
      <c r="C386">
        <v>1</v>
      </c>
      <c r="D386" s="6"/>
      <c r="E386" s="2">
        <v>44958</v>
      </c>
      <c r="F386" t="s">
        <v>9</v>
      </c>
      <c r="G386" t="s">
        <v>11</v>
      </c>
    </row>
    <row r="387" spans="2:7" x14ac:dyDescent="0.25">
      <c r="B387" t="s">
        <v>26</v>
      </c>
      <c r="C387">
        <v>1</v>
      </c>
      <c r="D387" s="6"/>
      <c r="E387" s="2">
        <v>44958</v>
      </c>
      <c r="F387" t="s">
        <v>7</v>
      </c>
      <c r="G387" t="s">
        <v>8</v>
      </c>
    </row>
    <row r="388" spans="2:7" x14ac:dyDescent="0.25">
      <c r="B388" t="s">
        <v>26</v>
      </c>
      <c r="C388">
        <v>1</v>
      </c>
      <c r="D388" s="6"/>
      <c r="E388" s="2">
        <v>44958</v>
      </c>
      <c r="F388" t="s">
        <v>7</v>
      </c>
      <c r="G388" t="s">
        <v>8</v>
      </c>
    </row>
    <row r="389" spans="2:7" x14ac:dyDescent="0.25">
      <c r="B389" t="s">
        <v>26</v>
      </c>
      <c r="C389">
        <v>1</v>
      </c>
      <c r="D389" s="6"/>
      <c r="E389" s="2">
        <v>44958</v>
      </c>
      <c r="F389" t="s">
        <v>7</v>
      </c>
      <c r="G389" t="s">
        <v>8</v>
      </c>
    </row>
    <row r="390" spans="2:7" x14ac:dyDescent="0.25">
      <c r="B390" t="s">
        <v>26</v>
      </c>
      <c r="C390">
        <v>1</v>
      </c>
      <c r="D390" s="6"/>
      <c r="E390" s="2">
        <v>44958</v>
      </c>
      <c r="F390" t="s">
        <v>9</v>
      </c>
      <c r="G390" t="s">
        <v>8</v>
      </c>
    </row>
    <row r="391" spans="2:7" x14ac:dyDescent="0.25">
      <c r="B391" t="s">
        <v>26</v>
      </c>
      <c r="C391">
        <v>1</v>
      </c>
      <c r="D391" s="6"/>
      <c r="E391" s="2">
        <v>44958</v>
      </c>
      <c r="F391" t="s">
        <v>9</v>
      </c>
      <c r="G391" t="s">
        <v>8</v>
      </c>
    </row>
    <row r="392" spans="2:7" x14ac:dyDescent="0.25">
      <c r="B392" t="s">
        <v>26</v>
      </c>
      <c r="C392">
        <v>1</v>
      </c>
      <c r="D392" s="6"/>
      <c r="E392" s="2">
        <v>44958</v>
      </c>
      <c r="F392" t="s">
        <v>7</v>
      </c>
      <c r="G392" t="s">
        <v>11</v>
      </c>
    </row>
    <row r="393" spans="2:7" x14ac:dyDescent="0.25">
      <c r="B393" t="s">
        <v>26</v>
      </c>
      <c r="C393">
        <v>1</v>
      </c>
      <c r="D393" s="6"/>
      <c r="E393" s="2">
        <v>44958</v>
      </c>
      <c r="F393" t="s">
        <v>9</v>
      </c>
      <c r="G393" t="s">
        <v>11</v>
      </c>
    </row>
    <row r="394" spans="2:7" x14ac:dyDescent="0.25">
      <c r="B394" t="s">
        <v>26</v>
      </c>
      <c r="C394">
        <v>1</v>
      </c>
      <c r="D394" s="6"/>
      <c r="E394" s="2">
        <v>44958</v>
      </c>
      <c r="F394" t="s">
        <v>7</v>
      </c>
      <c r="G394" t="s">
        <v>11</v>
      </c>
    </row>
    <row r="395" spans="2:7" x14ac:dyDescent="0.25">
      <c r="B395" t="s">
        <v>26</v>
      </c>
      <c r="C395">
        <v>1</v>
      </c>
      <c r="D395" s="6"/>
      <c r="E395" s="2">
        <v>44958</v>
      </c>
      <c r="F395" t="s">
        <v>7</v>
      </c>
      <c r="G395" t="s">
        <v>11</v>
      </c>
    </row>
    <row r="396" spans="2:7" x14ac:dyDescent="0.25">
      <c r="B396" t="s">
        <v>26</v>
      </c>
      <c r="C396">
        <v>1</v>
      </c>
      <c r="D396" s="6"/>
      <c r="E396" s="2">
        <v>44958</v>
      </c>
      <c r="F396" t="s">
        <v>7</v>
      </c>
      <c r="G396" t="s">
        <v>11</v>
      </c>
    </row>
    <row r="397" spans="2:7" x14ac:dyDescent="0.25">
      <c r="B397" t="s">
        <v>26</v>
      </c>
      <c r="C397">
        <v>1</v>
      </c>
      <c r="D397" s="6"/>
      <c r="E397" s="2">
        <v>44958</v>
      </c>
      <c r="F397" t="s">
        <v>7</v>
      </c>
      <c r="G397" t="s">
        <v>11</v>
      </c>
    </row>
    <row r="398" spans="2:7" x14ac:dyDescent="0.25">
      <c r="B398" t="s">
        <v>26</v>
      </c>
      <c r="C398">
        <v>1</v>
      </c>
      <c r="D398" s="6"/>
      <c r="E398" s="2">
        <v>44958</v>
      </c>
      <c r="F398" t="s">
        <v>7</v>
      </c>
      <c r="G398" t="s">
        <v>11</v>
      </c>
    </row>
    <row r="399" spans="2:7" x14ac:dyDescent="0.25">
      <c r="B399" t="s">
        <v>26</v>
      </c>
      <c r="C399">
        <v>1</v>
      </c>
      <c r="D399" s="6"/>
      <c r="E399" s="2">
        <v>44958</v>
      </c>
      <c r="F399" t="s">
        <v>17</v>
      </c>
      <c r="G399" t="s">
        <v>11</v>
      </c>
    </row>
    <row r="400" spans="2:7" x14ac:dyDescent="0.25">
      <c r="B400" t="s">
        <v>26</v>
      </c>
      <c r="C400">
        <v>1</v>
      </c>
      <c r="D400" s="6"/>
      <c r="E400" s="2">
        <v>44958</v>
      </c>
      <c r="F400" t="s">
        <v>7</v>
      </c>
      <c r="G400" t="s">
        <v>11</v>
      </c>
    </row>
    <row r="401" spans="2:7" x14ac:dyDescent="0.25">
      <c r="B401" t="s">
        <v>26</v>
      </c>
      <c r="C401">
        <v>1</v>
      </c>
      <c r="D401" s="6"/>
      <c r="E401" s="2">
        <v>44958</v>
      </c>
      <c r="F401" t="s">
        <v>7</v>
      </c>
      <c r="G401" t="s">
        <v>11</v>
      </c>
    </row>
    <row r="402" spans="2:7" x14ac:dyDescent="0.25">
      <c r="B402" t="s">
        <v>26</v>
      </c>
      <c r="C402">
        <v>1</v>
      </c>
      <c r="D402" s="6"/>
      <c r="E402" s="2">
        <v>44958</v>
      </c>
      <c r="F402" t="s">
        <v>7</v>
      </c>
      <c r="G402" t="s">
        <v>11</v>
      </c>
    </row>
    <row r="403" spans="2:7" x14ac:dyDescent="0.25">
      <c r="B403" t="s">
        <v>26</v>
      </c>
      <c r="C403">
        <v>1</v>
      </c>
      <c r="D403" s="6"/>
      <c r="E403" s="2">
        <v>44958</v>
      </c>
      <c r="F403" t="s">
        <v>7</v>
      </c>
      <c r="G403" t="s">
        <v>11</v>
      </c>
    </row>
    <row r="404" spans="2:7" x14ac:dyDescent="0.25">
      <c r="B404" t="s">
        <v>26</v>
      </c>
      <c r="C404">
        <v>1</v>
      </c>
      <c r="D404" s="6"/>
      <c r="E404" s="2">
        <v>44958</v>
      </c>
      <c r="F404" t="s">
        <v>7</v>
      </c>
      <c r="G404" t="s">
        <v>11</v>
      </c>
    </row>
    <row r="405" spans="2:7" x14ac:dyDescent="0.25">
      <c r="B405" t="s">
        <v>26</v>
      </c>
      <c r="C405">
        <v>1</v>
      </c>
      <c r="D405" s="6"/>
      <c r="E405" s="2">
        <v>44958</v>
      </c>
      <c r="F405" t="s">
        <v>7</v>
      </c>
      <c r="G405" t="s">
        <v>11</v>
      </c>
    </row>
    <row r="406" spans="2:7" x14ac:dyDescent="0.25">
      <c r="B406" t="s">
        <v>26</v>
      </c>
      <c r="C406">
        <v>1</v>
      </c>
      <c r="D406" s="6"/>
      <c r="E406" s="2">
        <v>44958</v>
      </c>
      <c r="F406" t="s">
        <v>7</v>
      </c>
      <c r="G406" t="s">
        <v>11</v>
      </c>
    </row>
    <row r="407" spans="2:7" x14ac:dyDescent="0.25">
      <c r="B407" t="s">
        <v>26</v>
      </c>
      <c r="C407">
        <v>1</v>
      </c>
      <c r="D407" s="6"/>
      <c r="E407" s="2">
        <v>44958</v>
      </c>
      <c r="F407" t="s">
        <v>7</v>
      </c>
      <c r="G407" t="s">
        <v>11</v>
      </c>
    </row>
    <row r="408" spans="2:7" x14ac:dyDescent="0.25">
      <c r="B408" t="s">
        <v>26</v>
      </c>
      <c r="C408">
        <v>1</v>
      </c>
      <c r="D408" s="6"/>
      <c r="E408" s="2">
        <v>44958</v>
      </c>
      <c r="F408" t="s">
        <v>7</v>
      </c>
      <c r="G408" t="s">
        <v>11</v>
      </c>
    </row>
    <row r="409" spans="2:7" x14ac:dyDescent="0.25">
      <c r="B409" t="s">
        <v>26</v>
      </c>
      <c r="C409">
        <v>1</v>
      </c>
      <c r="D409" s="6"/>
      <c r="E409" s="2">
        <v>44958</v>
      </c>
      <c r="F409" t="s">
        <v>7</v>
      </c>
      <c r="G409" t="s">
        <v>11</v>
      </c>
    </row>
    <row r="410" spans="2:7" x14ac:dyDescent="0.25">
      <c r="B410" t="s">
        <v>26</v>
      </c>
      <c r="C410">
        <v>1</v>
      </c>
      <c r="D410" s="6"/>
      <c r="E410" s="2">
        <v>44958</v>
      </c>
      <c r="F410" t="s">
        <v>7</v>
      </c>
      <c r="G410" t="s">
        <v>11</v>
      </c>
    </row>
    <row r="411" spans="2:7" x14ac:dyDescent="0.25">
      <c r="B411" t="s">
        <v>26</v>
      </c>
      <c r="C411">
        <v>1</v>
      </c>
      <c r="D411" s="6"/>
      <c r="E411" s="2">
        <v>44958</v>
      </c>
      <c r="F411" t="s">
        <v>7</v>
      </c>
      <c r="G411" t="s">
        <v>11</v>
      </c>
    </row>
    <row r="412" spans="2:7" x14ac:dyDescent="0.25">
      <c r="B412" t="s">
        <v>26</v>
      </c>
      <c r="C412">
        <v>1</v>
      </c>
      <c r="D412" s="6"/>
      <c r="E412" s="2">
        <v>44958</v>
      </c>
      <c r="F412" t="s">
        <v>7</v>
      </c>
      <c r="G412" t="s">
        <v>11</v>
      </c>
    </row>
    <row r="413" spans="2:7" x14ac:dyDescent="0.25">
      <c r="B413" t="s">
        <v>34</v>
      </c>
      <c r="C413">
        <v>1</v>
      </c>
      <c r="D413" s="6"/>
      <c r="E413" s="2">
        <v>44958</v>
      </c>
      <c r="F413" t="s">
        <v>18</v>
      </c>
      <c r="G413" t="s">
        <v>8</v>
      </c>
    </row>
    <row r="414" spans="2:7" x14ac:dyDescent="0.25">
      <c r="B414" t="s">
        <v>34</v>
      </c>
      <c r="C414">
        <v>1</v>
      </c>
      <c r="D414" s="6"/>
      <c r="E414" s="2">
        <v>44958</v>
      </c>
      <c r="F414" t="s">
        <v>19</v>
      </c>
      <c r="G414" t="s">
        <v>8</v>
      </c>
    </row>
    <row r="415" spans="2:7" x14ac:dyDescent="0.25">
      <c r="B415" t="s">
        <v>32</v>
      </c>
      <c r="C415">
        <v>1</v>
      </c>
      <c r="D415" s="6"/>
      <c r="E415" s="2">
        <v>44958</v>
      </c>
      <c r="F415" t="s">
        <v>17</v>
      </c>
      <c r="G415" t="s">
        <v>8</v>
      </c>
    </row>
    <row r="416" spans="2:7" x14ac:dyDescent="0.25">
      <c r="B416" t="s">
        <v>32</v>
      </c>
      <c r="C416">
        <v>1</v>
      </c>
      <c r="D416" s="6"/>
      <c r="E416" s="2">
        <v>44958</v>
      </c>
      <c r="F416" t="s">
        <v>9</v>
      </c>
      <c r="G416" t="s">
        <v>11</v>
      </c>
    </row>
    <row r="417" spans="2:7" x14ac:dyDescent="0.25">
      <c r="B417" t="s">
        <v>33</v>
      </c>
      <c r="C417">
        <v>1</v>
      </c>
      <c r="D417" s="6"/>
      <c r="E417" s="2">
        <v>44958</v>
      </c>
      <c r="F417" t="s">
        <v>7</v>
      </c>
      <c r="G417" t="s">
        <v>11</v>
      </c>
    </row>
    <row r="418" spans="2:7" x14ac:dyDescent="0.25">
      <c r="B418" t="s">
        <v>28</v>
      </c>
      <c r="C418">
        <v>1</v>
      </c>
      <c r="D418" s="6"/>
      <c r="E418" s="2">
        <v>44958</v>
      </c>
      <c r="F418" t="s">
        <v>9</v>
      </c>
      <c r="G418" t="s">
        <v>8</v>
      </c>
    </row>
    <row r="419" spans="2:7" x14ac:dyDescent="0.25">
      <c r="B419" t="s">
        <v>28</v>
      </c>
      <c r="C419">
        <v>1</v>
      </c>
      <c r="D419" s="6"/>
      <c r="E419" s="2">
        <v>44958</v>
      </c>
      <c r="F419" t="s">
        <v>9</v>
      </c>
      <c r="G419" t="s">
        <v>8</v>
      </c>
    </row>
    <row r="420" spans="2:7" x14ac:dyDescent="0.25">
      <c r="B420" t="s">
        <v>28</v>
      </c>
      <c r="C420">
        <v>1</v>
      </c>
      <c r="D420" s="6"/>
      <c r="E420" s="2">
        <v>44958</v>
      </c>
      <c r="F420" t="s">
        <v>9</v>
      </c>
      <c r="G420" t="s">
        <v>11</v>
      </c>
    </row>
    <row r="421" spans="2:7" x14ac:dyDescent="0.25">
      <c r="B421" t="s">
        <v>28</v>
      </c>
      <c r="C421">
        <v>1</v>
      </c>
      <c r="D421" s="6"/>
      <c r="E421" s="2">
        <v>44958</v>
      </c>
      <c r="F421" t="s">
        <v>9</v>
      </c>
      <c r="G421" t="s">
        <v>11</v>
      </c>
    </row>
    <row r="422" spans="2:7" x14ac:dyDescent="0.25">
      <c r="B422" t="s">
        <v>29</v>
      </c>
      <c r="C422">
        <v>1</v>
      </c>
      <c r="D422" s="6"/>
      <c r="E422" s="2">
        <v>44958</v>
      </c>
      <c r="F422" t="s">
        <v>7</v>
      </c>
      <c r="G422" t="s">
        <v>11</v>
      </c>
    </row>
    <row r="423" spans="2:7" x14ac:dyDescent="0.25">
      <c r="B423" t="s">
        <v>29</v>
      </c>
      <c r="C423">
        <v>1</v>
      </c>
      <c r="D423" s="6"/>
      <c r="E423" s="2">
        <v>44958</v>
      </c>
      <c r="F423" t="s">
        <v>7</v>
      </c>
      <c r="G423" t="s">
        <v>11</v>
      </c>
    </row>
    <row r="424" spans="2:7" x14ac:dyDescent="0.25">
      <c r="B424" t="s">
        <v>29</v>
      </c>
      <c r="C424">
        <v>1</v>
      </c>
      <c r="D424" s="6"/>
      <c r="E424" s="2">
        <v>44958</v>
      </c>
      <c r="F424" t="s">
        <v>7</v>
      </c>
      <c r="G424" t="s">
        <v>11</v>
      </c>
    </row>
    <row r="425" spans="2:7" x14ac:dyDescent="0.25">
      <c r="B425" t="s">
        <v>29</v>
      </c>
      <c r="C425">
        <v>1</v>
      </c>
      <c r="D425" s="6"/>
      <c r="E425" s="2">
        <v>44958</v>
      </c>
      <c r="F425" t="s">
        <v>7</v>
      </c>
      <c r="G425" t="s">
        <v>11</v>
      </c>
    </row>
    <row r="426" spans="2:7" x14ac:dyDescent="0.25">
      <c r="B426" t="s">
        <v>29</v>
      </c>
      <c r="C426">
        <v>1</v>
      </c>
      <c r="D426" s="6"/>
      <c r="E426" s="2">
        <v>44958</v>
      </c>
      <c r="F426" t="s">
        <v>7</v>
      </c>
      <c r="G426" t="s">
        <v>11</v>
      </c>
    </row>
    <row r="427" spans="2:7" x14ac:dyDescent="0.25">
      <c r="B427" t="s">
        <v>29</v>
      </c>
      <c r="C427">
        <v>1</v>
      </c>
      <c r="D427" s="6"/>
      <c r="E427" s="2">
        <v>44958</v>
      </c>
      <c r="F427" t="s">
        <v>9</v>
      </c>
      <c r="G427" t="s">
        <v>11</v>
      </c>
    </row>
    <row r="428" spans="2:7" x14ac:dyDescent="0.25">
      <c r="B428" t="s">
        <v>40</v>
      </c>
      <c r="C428">
        <v>1</v>
      </c>
      <c r="D428" s="6"/>
      <c r="E428" s="2">
        <v>44958</v>
      </c>
      <c r="F428" t="s">
        <v>9</v>
      </c>
      <c r="G428" t="s">
        <v>8</v>
      </c>
    </row>
    <row r="429" spans="2:7" x14ac:dyDescent="0.25">
      <c r="B429" t="s">
        <v>40</v>
      </c>
      <c r="C429">
        <v>1</v>
      </c>
      <c r="D429" s="6"/>
      <c r="E429" s="2">
        <v>44958</v>
      </c>
      <c r="F429" t="s">
        <v>7</v>
      </c>
      <c r="G429" t="s">
        <v>8</v>
      </c>
    </row>
    <row r="430" spans="2:7" x14ac:dyDescent="0.25">
      <c r="B430" t="s">
        <v>40</v>
      </c>
      <c r="C430">
        <v>1</v>
      </c>
      <c r="D430" s="6"/>
      <c r="E430" s="2">
        <v>44958</v>
      </c>
      <c r="F430" t="s">
        <v>9</v>
      </c>
      <c r="G430" t="s">
        <v>8</v>
      </c>
    </row>
    <row r="431" spans="2:7" x14ac:dyDescent="0.25">
      <c r="B431" t="s">
        <v>40</v>
      </c>
      <c r="C431">
        <v>1</v>
      </c>
      <c r="D431" s="6"/>
      <c r="E431" s="2">
        <v>44958</v>
      </c>
      <c r="F431" t="s">
        <v>7</v>
      </c>
      <c r="G431" t="s">
        <v>11</v>
      </c>
    </row>
    <row r="432" spans="2:7" x14ac:dyDescent="0.25">
      <c r="B432" t="s">
        <v>38</v>
      </c>
      <c r="C432">
        <v>1</v>
      </c>
      <c r="D432" s="6"/>
      <c r="E432" s="2">
        <v>44958</v>
      </c>
      <c r="F432" t="s">
        <v>19</v>
      </c>
      <c r="G432" t="s">
        <v>8</v>
      </c>
    </row>
    <row r="433" spans="2:7" x14ac:dyDescent="0.25">
      <c r="B433" t="s">
        <v>27</v>
      </c>
      <c r="C433">
        <v>1</v>
      </c>
      <c r="D433" s="6"/>
      <c r="E433" s="2">
        <v>44958</v>
      </c>
      <c r="F433" t="s">
        <v>17</v>
      </c>
      <c r="G433" t="s">
        <v>8</v>
      </c>
    </row>
    <row r="434" spans="2:7" x14ac:dyDescent="0.25">
      <c r="B434" t="s">
        <v>27</v>
      </c>
      <c r="C434">
        <v>1</v>
      </c>
      <c r="D434" s="6"/>
      <c r="E434" s="2">
        <v>44958</v>
      </c>
      <c r="F434" t="s">
        <v>7</v>
      </c>
      <c r="G434" t="s">
        <v>8</v>
      </c>
    </row>
    <row r="435" spans="2:7" x14ac:dyDescent="0.25">
      <c r="B435" t="s">
        <v>27</v>
      </c>
      <c r="C435">
        <v>1</v>
      </c>
      <c r="D435" s="6"/>
      <c r="E435" s="2">
        <v>44958</v>
      </c>
      <c r="F435" t="s">
        <v>17</v>
      </c>
      <c r="G435" t="s">
        <v>8</v>
      </c>
    </row>
    <row r="436" spans="2:7" x14ac:dyDescent="0.25">
      <c r="B436" t="s">
        <v>27</v>
      </c>
      <c r="C436">
        <v>1</v>
      </c>
      <c r="D436" s="6"/>
      <c r="E436" s="2">
        <v>44958</v>
      </c>
      <c r="F436" t="s">
        <v>17</v>
      </c>
      <c r="G436" t="s">
        <v>8</v>
      </c>
    </row>
    <row r="437" spans="2:7" x14ac:dyDescent="0.25">
      <c r="B437" t="s">
        <v>27</v>
      </c>
      <c r="C437">
        <v>1</v>
      </c>
      <c r="D437" s="6"/>
      <c r="E437" s="2">
        <v>44958</v>
      </c>
      <c r="F437" t="s">
        <v>7</v>
      </c>
      <c r="G437" t="s">
        <v>11</v>
      </c>
    </row>
    <row r="438" spans="2:7" x14ac:dyDescent="0.25">
      <c r="B438" t="s">
        <v>27</v>
      </c>
      <c r="C438">
        <v>1</v>
      </c>
      <c r="D438" s="6"/>
      <c r="E438" s="2">
        <v>44958</v>
      </c>
      <c r="F438" t="s">
        <v>7</v>
      </c>
      <c r="G438" t="s">
        <v>11</v>
      </c>
    </row>
    <row r="439" spans="2:7" x14ac:dyDescent="0.25">
      <c r="B439" t="s">
        <v>27</v>
      </c>
      <c r="C439">
        <v>1</v>
      </c>
      <c r="D439" s="6"/>
      <c r="E439" s="2">
        <v>44958</v>
      </c>
      <c r="F439" t="s">
        <v>7</v>
      </c>
      <c r="G439" t="s">
        <v>11</v>
      </c>
    </row>
    <row r="440" spans="2:7" x14ac:dyDescent="0.25">
      <c r="B440" t="s">
        <v>27</v>
      </c>
      <c r="C440">
        <v>1</v>
      </c>
      <c r="D440" s="6"/>
      <c r="E440" s="2">
        <v>44958</v>
      </c>
      <c r="F440" t="s">
        <v>7</v>
      </c>
      <c r="G440" t="s">
        <v>11</v>
      </c>
    </row>
    <row r="441" spans="2:7" x14ac:dyDescent="0.25">
      <c r="B441" t="s">
        <v>27</v>
      </c>
      <c r="C441">
        <v>1</v>
      </c>
      <c r="D441" s="6"/>
      <c r="E441" s="2">
        <v>44958</v>
      </c>
      <c r="F441" t="s">
        <v>7</v>
      </c>
      <c r="G441" t="s">
        <v>11</v>
      </c>
    </row>
    <row r="442" spans="2:7" x14ac:dyDescent="0.25">
      <c r="B442" t="s">
        <v>42</v>
      </c>
      <c r="C442">
        <v>1</v>
      </c>
      <c r="D442" s="6"/>
      <c r="E442" s="2">
        <v>44958</v>
      </c>
      <c r="F442" t="s">
        <v>16</v>
      </c>
      <c r="G442" t="s">
        <v>8</v>
      </c>
    </row>
    <row r="443" spans="2:7" x14ac:dyDescent="0.25">
      <c r="B443" t="s">
        <v>42</v>
      </c>
      <c r="C443">
        <v>1</v>
      </c>
      <c r="D443" s="6"/>
      <c r="E443" s="2">
        <v>44958</v>
      </c>
      <c r="F443" t="s">
        <v>7</v>
      </c>
      <c r="G443" t="s">
        <v>11</v>
      </c>
    </row>
    <row r="444" spans="2:7" x14ac:dyDescent="0.25">
      <c r="B444" t="s">
        <v>42</v>
      </c>
      <c r="C444">
        <v>1</v>
      </c>
      <c r="D444" s="6"/>
      <c r="E444" s="2">
        <v>44958</v>
      </c>
      <c r="F444" t="s">
        <v>7</v>
      </c>
      <c r="G444" t="s">
        <v>11</v>
      </c>
    </row>
    <row r="445" spans="2:7" x14ac:dyDescent="0.25">
      <c r="B445" t="s">
        <v>31</v>
      </c>
      <c r="C445">
        <v>1</v>
      </c>
      <c r="D445" s="6"/>
      <c r="E445" s="2">
        <v>44958</v>
      </c>
      <c r="F445" t="s">
        <v>7</v>
      </c>
      <c r="G445" t="s">
        <v>11</v>
      </c>
    </row>
    <row r="446" spans="2:7" x14ac:dyDescent="0.25">
      <c r="B446" t="s">
        <v>31</v>
      </c>
      <c r="C446">
        <v>1</v>
      </c>
      <c r="D446" s="6"/>
      <c r="E446" s="2">
        <v>44958</v>
      </c>
      <c r="F446" t="s">
        <v>7</v>
      </c>
      <c r="G446" t="s">
        <v>11</v>
      </c>
    </row>
    <row r="447" spans="2:7" hidden="1" x14ac:dyDescent="0.25">
      <c r="B447" t="s">
        <v>28</v>
      </c>
      <c r="C447">
        <v>30</v>
      </c>
      <c r="D447" s="6">
        <v>875</v>
      </c>
      <c r="E447" s="2">
        <v>44986</v>
      </c>
      <c r="F447" t="s">
        <v>9</v>
      </c>
      <c r="G447" t="s">
        <v>12</v>
      </c>
    </row>
    <row r="448" spans="2:7" hidden="1" x14ac:dyDescent="0.25">
      <c r="B448" t="s">
        <v>20</v>
      </c>
      <c r="C448">
        <v>1</v>
      </c>
      <c r="D448" s="6">
        <v>135</v>
      </c>
      <c r="E448" s="2">
        <v>44986</v>
      </c>
      <c r="F448" t="s">
        <v>7</v>
      </c>
      <c r="G448" t="s">
        <v>12</v>
      </c>
    </row>
    <row r="449" spans="2:7" hidden="1" x14ac:dyDescent="0.25">
      <c r="B449" t="s">
        <v>31</v>
      </c>
      <c r="C449">
        <v>2</v>
      </c>
      <c r="D449" s="6">
        <v>350</v>
      </c>
      <c r="E449" s="2">
        <v>44986</v>
      </c>
      <c r="F449" t="s">
        <v>7</v>
      </c>
      <c r="G449" t="s">
        <v>12</v>
      </c>
    </row>
    <row r="450" spans="2:7" hidden="1" x14ac:dyDescent="0.25">
      <c r="B450" t="s">
        <v>28</v>
      </c>
      <c r="C450">
        <v>9</v>
      </c>
      <c r="D450" s="6">
        <v>1575</v>
      </c>
      <c r="E450" s="2">
        <v>44986</v>
      </c>
      <c r="F450" t="s">
        <v>7</v>
      </c>
      <c r="G450" t="s">
        <v>12</v>
      </c>
    </row>
    <row r="451" spans="2:7" hidden="1" x14ac:dyDescent="0.25">
      <c r="B451" t="s">
        <v>28</v>
      </c>
      <c r="C451">
        <v>2</v>
      </c>
      <c r="D451" s="6">
        <v>50</v>
      </c>
      <c r="E451" s="2">
        <v>44986</v>
      </c>
      <c r="F451" t="s">
        <v>9</v>
      </c>
      <c r="G451" t="s">
        <v>12</v>
      </c>
    </row>
    <row r="452" spans="2:7" hidden="1" x14ac:dyDescent="0.25">
      <c r="B452" t="s">
        <v>28</v>
      </c>
      <c r="C452">
        <v>25</v>
      </c>
      <c r="D452" s="6">
        <v>625</v>
      </c>
      <c r="E452" s="2">
        <v>44986</v>
      </c>
      <c r="F452" t="s">
        <v>9</v>
      </c>
      <c r="G452" t="s">
        <v>12</v>
      </c>
    </row>
    <row r="453" spans="2:7" hidden="1" x14ac:dyDescent="0.25">
      <c r="B453" t="s">
        <v>29</v>
      </c>
      <c r="C453">
        <v>1</v>
      </c>
      <c r="D453" s="6">
        <v>135</v>
      </c>
      <c r="E453" s="2">
        <v>44986</v>
      </c>
      <c r="F453" t="s">
        <v>7</v>
      </c>
      <c r="G453" t="s">
        <v>12</v>
      </c>
    </row>
    <row r="454" spans="2:7" hidden="1" x14ac:dyDescent="0.25">
      <c r="B454" t="s">
        <v>34</v>
      </c>
      <c r="C454">
        <v>2</v>
      </c>
      <c r="D454" s="6">
        <v>50</v>
      </c>
      <c r="E454" s="2">
        <v>44988</v>
      </c>
      <c r="F454" t="s">
        <v>9</v>
      </c>
      <c r="G454" t="s">
        <v>12</v>
      </c>
    </row>
    <row r="455" spans="2:7" hidden="1" x14ac:dyDescent="0.25">
      <c r="B455" t="s">
        <v>31</v>
      </c>
      <c r="C455">
        <v>3</v>
      </c>
      <c r="D455" s="6">
        <v>725</v>
      </c>
      <c r="E455" s="2">
        <v>44988</v>
      </c>
      <c r="F455" t="s">
        <v>7</v>
      </c>
      <c r="G455" t="s">
        <v>12</v>
      </c>
    </row>
    <row r="456" spans="2:7" hidden="1" x14ac:dyDescent="0.25">
      <c r="B456" t="s">
        <v>20</v>
      </c>
      <c r="C456">
        <v>1</v>
      </c>
      <c r="D456" s="6">
        <v>250</v>
      </c>
      <c r="E456" s="2">
        <v>44992</v>
      </c>
      <c r="F456" t="s">
        <v>7</v>
      </c>
      <c r="G456" t="s">
        <v>12</v>
      </c>
    </row>
    <row r="457" spans="2:7" hidden="1" x14ac:dyDescent="0.25">
      <c r="B457" t="s">
        <v>27</v>
      </c>
      <c r="C457">
        <v>6</v>
      </c>
      <c r="D457" s="6">
        <v>1075</v>
      </c>
      <c r="E457" s="2">
        <v>44992</v>
      </c>
      <c r="F457" t="s">
        <v>7</v>
      </c>
      <c r="G457" t="s">
        <v>12</v>
      </c>
    </row>
    <row r="458" spans="2:7" hidden="1" x14ac:dyDescent="0.25">
      <c r="B458" t="s">
        <v>31</v>
      </c>
      <c r="C458">
        <v>6</v>
      </c>
      <c r="D458" s="6">
        <v>350</v>
      </c>
      <c r="E458" s="2">
        <v>44991</v>
      </c>
      <c r="F458" t="s">
        <v>18</v>
      </c>
      <c r="G458" t="s">
        <v>12</v>
      </c>
    </row>
    <row r="459" spans="2:7" hidden="1" x14ac:dyDescent="0.25">
      <c r="B459" t="s">
        <v>13</v>
      </c>
      <c r="C459">
        <v>2</v>
      </c>
      <c r="D459" s="6">
        <v>11850</v>
      </c>
      <c r="E459" s="2">
        <v>44991</v>
      </c>
      <c r="F459" t="s">
        <v>18</v>
      </c>
      <c r="G459" t="s">
        <v>12</v>
      </c>
    </row>
    <row r="460" spans="2:7" hidden="1" x14ac:dyDescent="0.25">
      <c r="B460" t="s">
        <v>28</v>
      </c>
      <c r="C460">
        <v>26</v>
      </c>
      <c r="D460" s="6">
        <v>650</v>
      </c>
      <c r="E460" s="2">
        <v>44993</v>
      </c>
      <c r="F460" t="s">
        <v>9</v>
      </c>
      <c r="G460" t="s">
        <v>12</v>
      </c>
    </row>
    <row r="461" spans="2:7" hidden="1" x14ac:dyDescent="0.25">
      <c r="B461" t="s">
        <v>27</v>
      </c>
      <c r="C461">
        <v>1</v>
      </c>
      <c r="D461" s="6">
        <v>200</v>
      </c>
      <c r="E461" s="2">
        <v>44993</v>
      </c>
      <c r="F461" t="s">
        <v>7</v>
      </c>
      <c r="G461" t="s">
        <v>12</v>
      </c>
    </row>
    <row r="462" spans="2:7" hidden="1" x14ac:dyDescent="0.25">
      <c r="B462" t="s">
        <v>27</v>
      </c>
      <c r="C462">
        <v>1</v>
      </c>
      <c r="D462" s="6">
        <v>550</v>
      </c>
      <c r="E462" s="2">
        <v>44994</v>
      </c>
      <c r="F462" t="s">
        <v>7</v>
      </c>
      <c r="G462" t="s">
        <v>12</v>
      </c>
    </row>
    <row r="463" spans="2:7" hidden="1" x14ac:dyDescent="0.25">
      <c r="B463" t="s">
        <v>38</v>
      </c>
      <c r="C463">
        <v>98</v>
      </c>
      <c r="D463" s="6">
        <v>10495</v>
      </c>
      <c r="E463" s="2">
        <v>44995</v>
      </c>
      <c r="F463" t="s">
        <v>16</v>
      </c>
      <c r="G463" t="s">
        <v>12</v>
      </c>
    </row>
    <row r="464" spans="2:7" hidden="1" x14ac:dyDescent="0.25">
      <c r="B464" t="s">
        <v>34</v>
      </c>
      <c r="C464">
        <v>33</v>
      </c>
      <c r="D464" s="6">
        <v>825</v>
      </c>
      <c r="E464" s="2">
        <v>44995</v>
      </c>
      <c r="F464" t="s">
        <v>9</v>
      </c>
      <c r="G464" t="s">
        <v>12</v>
      </c>
    </row>
    <row r="465" spans="2:7" hidden="1" x14ac:dyDescent="0.25">
      <c r="B465" t="s">
        <v>27</v>
      </c>
      <c r="C465">
        <v>43</v>
      </c>
      <c r="D465" s="6">
        <v>4075</v>
      </c>
      <c r="E465" s="2">
        <v>44995</v>
      </c>
      <c r="F465" t="s">
        <v>16</v>
      </c>
      <c r="G465" t="s">
        <v>12</v>
      </c>
    </row>
    <row r="466" spans="2:7" hidden="1" x14ac:dyDescent="0.25">
      <c r="B466" t="s">
        <v>34</v>
      </c>
      <c r="C466">
        <v>9</v>
      </c>
      <c r="D466" s="6">
        <v>225</v>
      </c>
      <c r="E466" s="2">
        <v>44995</v>
      </c>
      <c r="F466" t="s">
        <v>9</v>
      </c>
      <c r="G466" t="s">
        <v>12</v>
      </c>
    </row>
    <row r="467" spans="2:7" hidden="1" x14ac:dyDescent="0.25">
      <c r="B467" t="s">
        <v>34</v>
      </c>
      <c r="C467">
        <v>6</v>
      </c>
      <c r="D467" s="6">
        <v>150</v>
      </c>
      <c r="E467" s="2">
        <v>44995</v>
      </c>
      <c r="F467" t="s">
        <v>9</v>
      </c>
      <c r="G467" t="s">
        <v>12</v>
      </c>
    </row>
    <row r="468" spans="2:7" hidden="1" x14ac:dyDescent="0.25">
      <c r="B468" t="s">
        <v>27</v>
      </c>
      <c r="C468">
        <v>108</v>
      </c>
      <c r="D468" s="6">
        <v>2700</v>
      </c>
      <c r="E468" s="2">
        <v>44994</v>
      </c>
      <c r="F468" t="s">
        <v>17</v>
      </c>
      <c r="G468" t="s">
        <v>12</v>
      </c>
    </row>
    <row r="469" spans="2:7" hidden="1" x14ac:dyDescent="0.25">
      <c r="B469" t="s">
        <v>31</v>
      </c>
      <c r="C469">
        <v>1</v>
      </c>
      <c r="D469" s="6">
        <v>1625</v>
      </c>
      <c r="E469" s="2">
        <v>44994</v>
      </c>
      <c r="F469" t="s">
        <v>7</v>
      </c>
      <c r="G469" t="s">
        <v>12</v>
      </c>
    </row>
    <row r="470" spans="2:7" hidden="1" x14ac:dyDescent="0.25">
      <c r="B470" t="s">
        <v>21</v>
      </c>
      <c r="C470">
        <v>1</v>
      </c>
      <c r="D470" s="6">
        <v>40</v>
      </c>
      <c r="E470" s="2">
        <v>44994</v>
      </c>
      <c r="F470" t="s">
        <v>7</v>
      </c>
      <c r="G470" t="s">
        <v>12</v>
      </c>
    </row>
    <row r="471" spans="2:7" hidden="1" x14ac:dyDescent="0.25">
      <c r="B471" t="s">
        <v>36</v>
      </c>
      <c r="C471">
        <v>1</v>
      </c>
      <c r="D471" s="6">
        <v>300</v>
      </c>
      <c r="E471" s="2">
        <v>45000</v>
      </c>
      <c r="F471" t="s">
        <v>9</v>
      </c>
      <c r="G471" t="s">
        <v>12</v>
      </c>
    </row>
    <row r="472" spans="2:7" hidden="1" x14ac:dyDescent="0.25">
      <c r="B472" t="s">
        <v>26</v>
      </c>
      <c r="C472">
        <v>2</v>
      </c>
      <c r="D472" s="6">
        <v>100</v>
      </c>
      <c r="E472" s="2">
        <v>45000</v>
      </c>
      <c r="F472" t="s">
        <v>7</v>
      </c>
      <c r="G472" t="s">
        <v>12</v>
      </c>
    </row>
    <row r="473" spans="2:7" hidden="1" x14ac:dyDescent="0.25">
      <c r="B473" t="s">
        <v>30</v>
      </c>
      <c r="C473">
        <v>16</v>
      </c>
      <c r="D473" s="6">
        <v>775</v>
      </c>
      <c r="E473" s="2">
        <v>45000</v>
      </c>
      <c r="F473" t="s">
        <v>9</v>
      </c>
      <c r="G473" t="s">
        <v>12</v>
      </c>
    </row>
    <row r="474" spans="2:7" hidden="1" x14ac:dyDescent="0.25">
      <c r="B474" t="s">
        <v>22</v>
      </c>
      <c r="C474">
        <v>4</v>
      </c>
      <c r="D474" s="6">
        <v>575</v>
      </c>
      <c r="E474" s="2">
        <v>45000</v>
      </c>
      <c r="F474" t="s">
        <v>7</v>
      </c>
      <c r="G474" t="s">
        <v>12</v>
      </c>
    </row>
    <row r="475" spans="2:7" hidden="1" x14ac:dyDescent="0.25">
      <c r="B475" t="s">
        <v>21</v>
      </c>
      <c r="C475">
        <v>2</v>
      </c>
      <c r="D475" s="6">
        <v>350</v>
      </c>
      <c r="E475" s="2">
        <v>45000</v>
      </c>
      <c r="F475" t="s">
        <v>7</v>
      </c>
      <c r="G475" t="s">
        <v>12</v>
      </c>
    </row>
    <row r="476" spans="2:7" hidden="1" x14ac:dyDescent="0.25">
      <c r="B476" t="s">
        <v>36</v>
      </c>
      <c r="C476">
        <v>2</v>
      </c>
      <c r="D476" s="6">
        <v>150</v>
      </c>
      <c r="E476" s="2">
        <v>45000</v>
      </c>
      <c r="F476" t="s">
        <v>7</v>
      </c>
      <c r="G476" t="s">
        <v>12</v>
      </c>
    </row>
    <row r="477" spans="2:7" hidden="1" x14ac:dyDescent="0.25">
      <c r="B477" t="s">
        <v>31</v>
      </c>
      <c r="C477">
        <v>1</v>
      </c>
      <c r="D477" s="6">
        <v>200</v>
      </c>
      <c r="E477" s="2">
        <v>45000</v>
      </c>
      <c r="F477" t="s">
        <v>7</v>
      </c>
      <c r="G477" t="s">
        <v>12</v>
      </c>
    </row>
    <row r="478" spans="2:7" hidden="1" x14ac:dyDescent="0.25">
      <c r="B478" t="s">
        <v>26</v>
      </c>
      <c r="C478">
        <v>1</v>
      </c>
      <c r="D478" s="6">
        <v>75</v>
      </c>
      <c r="E478" s="2">
        <v>45002</v>
      </c>
      <c r="F478" t="s">
        <v>7</v>
      </c>
      <c r="G478" t="s">
        <v>12</v>
      </c>
    </row>
    <row r="479" spans="2:7" hidden="1" x14ac:dyDescent="0.25">
      <c r="B479" t="s">
        <v>21</v>
      </c>
      <c r="C479">
        <v>1</v>
      </c>
      <c r="D479" s="6">
        <v>175</v>
      </c>
      <c r="E479" s="2">
        <v>45002</v>
      </c>
      <c r="F479" t="s">
        <v>7</v>
      </c>
      <c r="G479" t="s">
        <v>12</v>
      </c>
    </row>
    <row r="480" spans="2:7" hidden="1" x14ac:dyDescent="0.25">
      <c r="B480" t="s">
        <v>28</v>
      </c>
      <c r="C480">
        <v>26</v>
      </c>
      <c r="D480" s="6">
        <v>650</v>
      </c>
      <c r="E480" s="2">
        <v>45002</v>
      </c>
      <c r="F480" t="s">
        <v>9</v>
      </c>
      <c r="G480" t="s">
        <v>12</v>
      </c>
    </row>
    <row r="481" spans="2:7" hidden="1" x14ac:dyDescent="0.25">
      <c r="B481" t="s">
        <v>30</v>
      </c>
      <c r="C481">
        <v>1</v>
      </c>
      <c r="D481" s="6">
        <v>50</v>
      </c>
      <c r="E481" s="2">
        <v>45002</v>
      </c>
      <c r="F481" t="s">
        <v>9</v>
      </c>
      <c r="G481" t="s">
        <v>12</v>
      </c>
    </row>
    <row r="482" spans="2:7" hidden="1" x14ac:dyDescent="0.25">
      <c r="B482" t="s">
        <v>30</v>
      </c>
      <c r="C482">
        <v>1</v>
      </c>
      <c r="D482" s="6">
        <v>25</v>
      </c>
      <c r="E482" s="2">
        <v>45002</v>
      </c>
      <c r="F482" t="s">
        <v>9</v>
      </c>
      <c r="G482" t="s">
        <v>12</v>
      </c>
    </row>
    <row r="483" spans="2:7" hidden="1" x14ac:dyDescent="0.25">
      <c r="B483" t="s">
        <v>30</v>
      </c>
      <c r="C483">
        <v>13</v>
      </c>
      <c r="D483" s="6">
        <v>325</v>
      </c>
      <c r="E483" s="2">
        <v>45002</v>
      </c>
      <c r="F483" t="s">
        <v>9</v>
      </c>
      <c r="G483" t="s">
        <v>12</v>
      </c>
    </row>
    <row r="484" spans="2:7" hidden="1" x14ac:dyDescent="0.25">
      <c r="B484" t="s">
        <v>30</v>
      </c>
      <c r="C484">
        <v>28</v>
      </c>
      <c r="D484" s="6">
        <v>850</v>
      </c>
      <c r="E484" s="2">
        <v>45002</v>
      </c>
      <c r="F484" t="s">
        <v>9</v>
      </c>
      <c r="G484" t="s">
        <v>12</v>
      </c>
    </row>
    <row r="485" spans="2:7" hidden="1" x14ac:dyDescent="0.25">
      <c r="B485" t="s">
        <v>26</v>
      </c>
      <c r="C485">
        <v>1</v>
      </c>
      <c r="D485" s="6">
        <v>425</v>
      </c>
      <c r="E485" s="2">
        <v>45006</v>
      </c>
      <c r="F485" t="s">
        <v>9</v>
      </c>
      <c r="G485" t="s">
        <v>12</v>
      </c>
    </row>
    <row r="486" spans="2:7" hidden="1" x14ac:dyDescent="0.25">
      <c r="B486" t="s">
        <v>28</v>
      </c>
      <c r="C486">
        <v>45</v>
      </c>
      <c r="D486" s="6">
        <v>1125</v>
      </c>
      <c r="E486" s="2">
        <v>45006</v>
      </c>
      <c r="F486" t="s">
        <v>9</v>
      </c>
      <c r="G486" t="s">
        <v>12</v>
      </c>
    </row>
    <row r="487" spans="2:7" hidden="1" x14ac:dyDescent="0.25">
      <c r="B487" t="s">
        <v>26</v>
      </c>
      <c r="C487">
        <v>2</v>
      </c>
      <c r="D487" s="6">
        <v>600</v>
      </c>
      <c r="E487" s="2">
        <v>45007</v>
      </c>
      <c r="F487" t="s">
        <v>9</v>
      </c>
      <c r="G487" t="s">
        <v>12</v>
      </c>
    </row>
    <row r="488" spans="2:7" hidden="1" x14ac:dyDescent="0.25">
      <c r="B488" t="s">
        <v>24</v>
      </c>
      <c r="C488">
        <v>3</v>
      </c>
      <c r="D488" s="6">
        <v>125</v>
      </c>
      <c r="E488" s="2">
        <v>45007</v>
      </c>
      <c r="F488" t="s">
        <v>17</v>
      </c>
      <c r="G488" t="s">
        <v>12</v>
      </c>
    </row>
    <row r="489" spans="2:7" hidden="1" x14ac:dyDescent="0.25">
      <c r="B489" t="s">
        <v>25</v>
      </c>
      <c r="C489">
        <v>8</v>
      </c>
      <c r="D489" s="6">
        <v>520</v>
      </c>
      <c r="E489" s="2">
        <v>45008</v>
      </c>
      <c r="F489" t="s">
        <v>9</v>
      </c>
      <c r="G489" t="s">
        <v>12</v>
      </c>
    </row>
    <row r="490" spans="2:7" hidden="1" x14ac:dyDescent="0.25">
      <c r="B490" t="s">
        <v>27</v>
      </c>
      <c r="C490">
        <v>1</v>
      </c>
      <c r="D490" s="6">
        <v>200</v>
      </c>
      <c r="E490" s="2">
        <v>45008</v>
      </c>
      <c r="F490" t="s">
        <v>7</v>
      </c>
      <c r="G490" t="s">
        <v>12</v>
      </c>
    </row>
    <row r="491" spans="2:7" hidden="1" x14ac:dyDescent="0.25">
      <c r="B491" t="s">
        <v>28</v>
      </c>
      <c r="C491">
        <v>29</v>
      </c>
      <c r="D491" s="6">
        <v>725</v>
      </c>
      <c r="E491" s="2">
        <v>45008</v>
      </c>
      <c r="F491" t="s">
        <v>9</v>
      </c>
      <c r="G491" t="s">
        <v>12</v>
      </c>
    </row>
    <row r="492" spans="2:7" hidden="1" x14ac:dyDescent="0.25">
      <c r="B492" t="s">
        <v>28</v>
      </c>
      <c r="C492">
        <v>20</v>
      </c>
      <c r="D492" s="6">
        <v>500</v>
      </c>
      <c r="E492" s="2">
        <v>45008</v>
      </c>
      <c r="F492" t="s">
        <v>9</v>
      </c>
      <c r="G492" t="s">
        <v>12</v>
      </c>
    </row>
    <row r="493" spans="2:7" hidden="1" x14ac:dyDescent="0.25">
      <c r="B493" t="s">
        <v>29</v>
      </c>
      <c r="C493">
        <v>1</v>
      </c>
      <c r="D493" s="6">
        <v>700</v>
      </c>
      <c r="E493" s="2">
        <v>45009</v>
      </c>
      <c r="F493" t="s">
        <v>7</v>
      </c>
      <c r="G493" t="s">
        <v>12</v>
      </c>
    </row>
    <row r="494" spans="2:7" hidden="1" x14ac:dyDescent="0.25">
      <c r="B494" t="s">
        <v>20</v>
      </c>
      <c r="C494">
        <v>2</v>
      </c>
      <c r="D494" s="6">
        <v>800</v>
      </c>
      <c r="E494" s="2">
        <v>45009</v>
      </c>
      <c r="F494" t="s">
        <v>17</v>
      </c>
      <c r="G494" t="s">
        <v>12</v>
      </c>
    </row>
    <row r="495" spans="2:7" hidden="1" x14ac:dyDescent="0.25">
      <c r="B495" t="s">
        <v>28</v>
      </c>
      <c r="C495">
        <v>12</v>
      </c>
      <c r="D495" s="6">
        <v>300</v>
      </c>
      <c r="E495" s="2">
        <v>45009</v>
      </c>
      <c r="F495" t="s">
        <v>9</v>
      </c>
      <c r="G495" t="s">
        <v>12</v>
      </c>
    </row>
    <row r="496" spans="2:7" hidden="1" x14ac:dyDescent="0.25">
      <c r="B496" t="s">
        <v>27</v>
      </c>
      <c r="C496">
        <v>1</v>
      </c>
      <c r="D496" s="6">
        <v>275</v>
      </c>
      <c r="E496" s="2">
        <v>45009</v>
      </c>
      <c r="F496" t="s">
        <v>17</v>
      </c>
      <c r="G496" t="s">
        <v>12</v>
      </c>
    </row>
    <row r="497" spans="2:7" hidden="1" x14ac:dyDescent="0.25">
      <c r="B497" t="s">
        <v>27</v>
      </c>
      <c r="C497">
        <v>1</v>
      </c>
      <c r="D497" s="6">
        <v>150</v>
      </c>
      <c r="E497" s="2">
        <v>45009</v>
      </c>
      <c r="F497" t="s">
        <v>7</v>
      </c>
      <c r="G497" t="s">
        <v>12</v>
      </c>
    </row>
    <row r="498" spans="2:7" hidden="1" x14ac:dyDescent="0.25">
      <c r="B498" t="s">
        <v>6</v>
      </c>
      <c r="C498">
        <v>5</v>
      </c>
      <c r="D498" s="6">
        <v>150</v>
      </c>
      <c r="E498" s="2">
        <v>45009</v>
      </c>
      <c r="F498" t="s">
        <v>9</v>
      </c>
      <c r="G498" t="s">
        <v>12</v>
      </c>
    </row>
    <row r="499" spans="2:7" hidden="1" x14ac:dyDescent="0.25">
      <c r="B499" t="s">
        <v>31</v>
      </c>
      <c r="C499">
        <v>1</v>
      </c>
      <c r="D499" s="6">
        <v>155</v>
      </c>
      <c r="E499" s="2">
        <v>45009</v>
      </c>
      <c r="F499" t="s">
        <v>7</v>
      </c>
      <c r="G499" t="s">
        <v>12</v>
      </c>
    </row>
    <row r="500" spans="2:7" hidden="1" x14ac:dyDescent="0.25">
      <c r="B500" t="s">
        <v>39</v>
      </c>
      <c r="C500">
        <v>1</v>
      </c>
      <c r="D500" s="6">
        <v>1480</v>
      </c>
      <c r="E500" s="2">
        <v>45009</v>
      </c>
      <c r="F500" t="s">
        <v>18</v>
      </c>
      <c r="G500" t="s">
        <v>12</v>
      </c>
    </row>
    <row r="501" spans="2:7" hidden="1" x14ac:dyDescent="0.25">
      <c r="B501" t="s">
        <v>28</v>
      </c>
      <c r="C501">
        <v>1</v>
      </c>
      <c r="D501" s="6">
        <v>725</v>
      </c>
      <c r="E501" s="2">
        <v>45009</v>
      </c>
      <c r="F501" t="s">
        <v>7</v>
      </c>
      <c r="G501" t="s">
        <v>12</v>
      </c>
    </row>
    <row r="502" spans="2:7" hidden="1" x14ac:dyDescent="0.25">
      <c r="B502" t="s">
        <v>20</v>
      </c>
      <c r="C502">
        <v>4</v>
      </c>
      <c r="D502" s="6">
        <v>1125</v>
      </c>
      <c r="E502" s="2">
        <v>45012</v>
      </c>
      <c r="F502" t="s">
        <v>7</v>
      </c>
      <c r="G502" t="s">
        <v>12</v>
      </c>
    </row>
    <row r="503" spans="2:7" hidden="1" x14ac:dyDescent="0.25">
      <c r="B503" t="s">
        <v>30</v>
      </c>
      <c r="C503">
        <v>6</v>
      </c>
      <c r="D503" s="6">
        <v>175</v>
      </c>
      <c r="E503" s="2">
        <v>45012</v>
      </c>
      <c r="F503" t="s">
        <v>9</v>
      </c>
      <c r="G503" t="s">
        <v>12</v>
      </c>
    </row>
    <row r="504" spans="2:7" hidden="1" x14ac:dyDescent="0.25">
      <c r="B504" t="s">
        <v>30</v>
      </c>
      <c r="C504">
        <v>18</v>
      </c>
      <c r="D504" s="6">
        <v>900</v>
      </c>
      <c r="E504" s="2">
        <v>45012</v>
      </c>
      <c r="F504" t="s">
        <v>9</v>
      </c>
      <c r="G504" t="s">
        <v>12</v>
      </c>
    </row>
    <row r="505" spans="2:7" hidden="1" x14ac:dyDescent="0.25">
      <c r="B505" t="s">
        <v>27</v>
      </c>
      <c r="C505">
        <v>1</v>
      </c>
      <c r="D505" s="6">
        <v>150</v>
      </c>
      <c r="E505" s="2">
        <v>45014</v>
      </c>
      <c r="F505" t="s">
        <v>17</v>
      </c>
      <c r="G505" t="s">
        <v>12</v>
      </c>
    </row>
    <row r="506" spans="2:7" hidden="1" x14ac:dyDescent="0.25">
      <c r="B506" t="s">
        <v>28</v>
      </c>
      <c r="C506">
        <v>32</v>
      </c>
      <c r="D506" s="6">
        <v>800</v>
      </c>
      <c r="E506" s="2">
        <v>45014</v>
      </c>
      <c r="F506" t="s">
        <v>9</v>
      </c>
      <c r="G506" t="s">
        <v>12</v>
      </c>
    </row>
    <row r="507" spans="2:7" x14ac:dyDescent="0.25">
      <c r="B507" t="s">
        <v>38</v>
      </c>
      <c r="C507">
        <v>1</v>
      </c>
      <c r="D507" s="6"/>
      <c r="E507" s="2">
        <v>44986</v>
      </c>
      <c r="F507" t="s">
        <v>7</v>
      </c>
      <c r="G507" t="s">
        <v>11</v>
      </c>
    </row>
    <row r="508" spans="2:7" x14ac:dyDescent="0.25">
      <c r="B508" t="s">
        <v>38</v>
      </c>
      <c r="C508">
        <v>1</v>
      </c>
      <c r="D508" s="6"/>
      <c r="E508" s="2">
        <v>44986</v>
      </c>
      <c r="F508" t="s">
        <v>9</v>
      </c>
      <c r="G508" t="s">
        <v>11</v>
      </c>
    </row>
    <row r="509" spans="2:7" hidden="1" x14ac:dyDescent="0.25">
      <c r="B509" t="s">
        <v>38</v>
      </c>
      <c r="C509">
        <v>3</v>
      </c>
      <c r="D509" s="6">
        <v>3425</v>
      </c>
      <c r="E509" s="2">
        <v>45014</v>
      </c>
      <c r="F509" t="s">
        <v>17</v>
      </c>
      <c r="G509" t="s">
        <v>12</v>
      </c>
    </row>
    <row r="510" spans="2:7" hidden="1" x14ac:dyDescent="0.25">
      <c r="B510" t="s">
        <v>26</v>
      </c>
      <c r="C510">
        <v>1</v>
      </c>
      <c r="D510" s="6">
        <v>125</v>
      </c>
      <c r="E510" s="2">
        <v>45014</v>
      </c>
      <c r="F510" t="s">
        <v>7</v>
      </c>
      <c r="G510" t="s">
        <v>12</v>
      </c>
    </row>
    <row r="511" spans="2:7" hidden="1" x14ac:dyDescent="0.25">
      <c r="B511" t="s">
        <v>26</v>
      </c>
      <c r="C511">
        <v>1</v>
      </c>
      <c r="D511" s="6">
        <v>175</v>
      </c>
      <c r="E511" s="2">
        <v>45014</v>
      </c>
      <c r="F511" t="s">
        <v>7</v>
      </c>
      <c r="G511" t="s">
        <v>12</v>
      </c>
    </row>
    <row r="512" spans="2:7" hidden="1" x14ac:dyDescent="0.25">
      <c r="B512" t="s">
        <v>28</v>
      </c>
      <c r="C512">
        <v>11</v>
      </c>
      <c r="D512" s="6">
        <v>275</v>
      </c>
      <c r="E512" s="2">
        <v>45014</v>
      </c>
      <c r="F512" t="s">
        <v>9</v>
      </c>
      <c r="G512" t="s">
        <v>12</v>
      </c>
    </row>
    <row r="513" spans="2:7" hidden="1" x14ac:dyDescent="0.25">
      <c r="B513" t="s">
        <v>28</v>
      </c>
      <c r="C513">
        <v>2</v>
      </c>
      <c r="D513" s="6">
        <v>325</v>
      </c>
      <c r="E513" s="2">
        <v>45014</v>
      </c>
      <c r="F513" t="s">
        <v>7</v>
      </c>
      <c r="G513" t="s">
        <v>12</v>
      </c>
    </row>
    <row r="514" spans="2:7" x14ac:dyDescent="0.25">
      <c r="B514" t="s">
        <v>36</v>
      </c>
      <c r="C514">
        <v>1</v>
      </c>
      <c r="D514" s="6"/>
      <c r="E514" s="2">
        <v>44986</v>
      </c>
      <c r="F514" t="s">
        <v>7</v>
      </c>
      <c r="G514" t="s">
        <v>11</v>
      </c>
    </row>
    <row r="515" spans="2:7" hidden="1" x14ac:dyDescent="0.25">
      <c r="B515" t="s">
        <v>36</v>
      </c>
      <c r="C515">
        <v>3</v>
      </c>
      <c r="D515" s="6">
        <v>300</v>
      </c>
      <c r="E515" s="2">
        <v>45015</v>
      </c>
      <c r="F515" t="s">
        <v>7</v>
      </c>
      <c r="G515" t="s">
        <v>12</v>
      </c>
    </row>
    <row r="516" spans="2:7" hidden="1" x14ac:dyDescent="0.25">
      <c r="B516" t="s">
        <v>28</v>
      </c>
      <c r="C516">
        <v>36</v>
      </c>
      <c r="D516" s="6">
        <v>125</v>
      </c>
      <c r="E516" s="2">
        <v>45016</v>
      </c>
      <c r="F516" t="s">
        <v>9</v>
      </c>
      <c r="G516" t="s">
        <v>12</v>
      </c>
    </row>
    <row r="517" spans="2:7" hidden="1" x14ac:dyDescent="0.25">
      <c r="B517" t="s">
        <v>35</v>
      </c>
      <c r="C517">
        <v>1</v>
      </c>
      <c r="D517" s="6">
        <v>50</v>
      </c>
      <c r="E517" s="2">
        <v>45016</v>
      </c>
      <c r="F517" t="s">
        <v>7</v>
      </c>
      <c r="G517" t="s">
        <v>12</v>
      </c>
    </row>
    <row r="518" spans="2:7" hidden="1" x14ac:dyDescent="0.25">
      <c r="B518" t="s">
        <v>13</v>
      </c>
      <c r="C518">
        <v>2</v>
      </c>
      <c r="D518" s="6">
        <v>250</v>
      </c>
      <c r="E518" s="2">
        <v>45016</v>
      </c>
      <c r="F518" t="s">
        <v>7</v>
      </c>
      <c r="G518" t="s">
        <v>12</v>
      </c>
    </row>
    <row r="519" spans="2:7" hidden="1" x14ac:dyDescent="0.25">
      <c r="B519" t="s">
        <v>30</v>
      </c>
      <c r="C519">
        <v>1</v>
      </c>
      <c r="D519" s="6">
        <v>2250</v>
      </c>
      <c r="E519" s="2">
        <v>44986</v>
      </c>
      <c r="F519" t="s">
        <v>9</v>
      </c>
      <c r="G519" t="s">
        <v>14</v>
      </c>
    </row>
    <row r="520" spans="2:7" hidden="1" x14ac:dyDescent="0.25">
      <c r="B520" t="s">
        <v>29</v>
      </c>
      <c r="C520">
        <v>1</v>
      </c>
      <c r="D520" s="6">
        <v>12779.91</v>
      </c>
      <c r="E520" s="2">
        <v>44986</v>
      </c>
      <c r="F520" t="s">
        <v>9</v>
      </c>
      <c r="G520" t="s">
        <v>14</v>
      </c>
    </row>
    <row r="521" spans="2:7" hidden="1" x14ac:dyDescent="0.25">
      <c r="B521" t="s">
        <v>25</v>
      </c>
      <c r="C521">
        <v>1</v>
      </c>
      <c r="D521" s="6">
        <v>47535.199999999997</v>
      </c>
      <c r="E521" s="2">
        <v>44986</v>
      </c>
      <c r="F521" t="s">
        <v>7</v>
      </c>
      <c r="G521" t="s">
        <v>14</v>
      </c>
    </row>
    <row r="522" spans="2:7" hidden="1" x14ac:dyDescent="0.25">
      <c r="B522" t="s">
        <v>27</v>
      </c>
      <c r="C522">
        <v>1</v>
      </c>
      <c r="D522" s="6">
        <v>2983.05</v>
      </c>
      <c r="E522" s="2">
        <v>44986</v>
      </c>
      <c r="F522" t="s">
        <v>9</v>
      </c>
      <c r="G522" t="s">
        <v>14</v>
      </c>
    </row>
    <row r="523" spans="2:7" hidden="1" x14ac:dyDescent="0.25">
      <c r="B523" t="s">
        <v>26</v>
      </c>
      <c r="C523">
        <v>1</v>
      </c>
      <c r="D523" s="6">
        <v>7170.79</v>
      </c>
      <c r="E523" s="2">
        <v>44986</v>
      </c>
      <c r="F523" t="s">
        <v>9</v>
      </c>
      <c r="G523" t="s">
        <v>14</v>
      </c>
    </row>
    <row r="524" spans="2:7" hidden="1" x14ac:dyDescent="0.25">
      <c r="B524" t="s">
        <v>51</v>
      </c>
      <c r="C524">
        <v>1</v>
      </c>
      <c r="D524" s="6">
        <v>171.27</v>
      </c>
      <c r="E524" s="2">
        <v>44987</v>
      </c>
      <c r="F524" t="s">
        <v>19</v>
      </c>
      <c r="G524" t="s">
        <v>14</v>
      </c>
    </row>
    <row r="525" spans="2:7" hidden="1" x14ac:dyDescent="0.25">
      <c r="B525" t="s">
        <v>13</v>
      </c>
      <c r="C525">
        <v>1</v>
      </c>
      <c r="D525" s="6">
        <v>2554.56</v>
      </c>
      <c r="E525" s="2">
        <v>44988</v>
      </c>
      <c r="F525" t="s">
        <v>7</v>
      </c>
      <c r="G525" t="s">
        <v>14</v>
      </c>
    </row>
    <row r="526" spans="2:7" hidden="1" x14ac:dyDescent="0.25">
      <c r="B526" t="s">
        <v>13</v>
      </c>
      <c r="C526">
        <v>1</v>
      </c>
      <c r="D526" s="6">
        <v>53750</v>
      </c>
      <c r="E526" s="2">
        <v>44988</v>
      </c>
      <c r="F526" t="s">
        <v>18</v>
      </c>
      <c r="G526" t="s">
        <v>14</v>
      </c>
    </row>
    <row r="527" spans="2:7" hidden="1" x14ac:dyDescent="0.25">
      <c r="B527" t="s">
        <v>30</v>
      </c>
      <c r="C527">
        <v>1</v>
      </c>
      <c r="D527" s="6">
        <v>2761.2</v>
      </c>
      <c r="E527" s="2">
        <v>44988</v>
      </c>
      <c r="F527" t="s">
        <v>9</v>
      </c>
      <c r="G527" t="s">
        <v>14</v>
      </c>
    </row>
    <row r="528" spans="2:7" hidden="1" x14ac:dyDescent="0.25">
      <c r="B528" t="s">
        <v>40</v>
      </c>
      <c r="C528">
        <v>1</v>
      </c>
      <c r="D528" s="6">
        <v>46.2</v>
      </c>
      <c r="E528" s="2">
        <v>44988</v>
      </c>
      <c r="F528" t="s">
        <v>9</v>
      </c>
      <c r="G528" t="s">
        <v>14</v>
      </c>
    </row>
    <row r="529" spans="2:7" hidden="1" x14ac:dyDescent="0.25">
      <c r="B529" t="s">
        <v>40</v>
      </c>
      <c r="C529">
        <v>1</v>
      </c>
      <c r="D529" s="6" t="s">
        <v>45</v>
      </c>
      <c r="E529" s="2">
        <v>44988</v>
      </c>
      <c r="F529" t="s">
        <v>9</v>
      </c>
      <c r="G529" t="s">
        <v>14</v>
      </c>
    </row>
    <row r="530" spans="2:7" hidden="1" x14ac:dyDescent="0.25">
      <c r="B530" t="s">
        <v>40</v>
      </c>
      <c r="C530">
        <v>1</v>
      </c>
      <c r="D530" s="6" t="s">
        <v>45</v>
      </c>
      <c r="E530" s="2">
        <v>44988</v>
      </c>
      <c r="F530" t="s">
        <v>9</v>
      </c>
      <c r="G530" t="s">
        <v>14</v>
      </c>
    </row>
    <row r="531" spans="2:7" hidden="1" x14ac:dyDescent="0.25">
      <c r="B531" t="s">
        <v>21</v>
      </c>
      <c r="C531">
        <v>1</v>
      </c>
      <c r="D531" s="6">
        <v>4575.55</v>
      </c>
      <c r="E531" s="2">
        <v>44987</v>
      </c>
      <c r="F531" t="s">
        <v>7</v>
      </c>
      <c r="G531" t="s">
        <v>14</v>
      </c>
    </row>
    <row r="532" spans="2:7" hidden="1" x14ac:dyDescent="0.25">
      <c r="B532" t="s">
        <v>26</v>
      </c>
      <c r="C532">
        <v>1</v>
      </c>
      <c r="D532" s="6">
        <v>400</v>
      </c>
      <c r="E532" s="2">
        <v>44988</v>
      </c>
      <c r="F532" t="s">
        <v>9</v>
      </c>
      <c r="G532" t="s">
        <v>14</v>
      </c>
    </row>
    <row r="533" spans="2:7" hidden="1" x14ac:dyDescent="0.25">
      <c r="B533" t="s">
        <v>32</v>
      </c>
      <c r="C533">
        <v>1</v>
      </c>
      <c r="D533" s="6">
        <v>1374.63</v>
      </c>
      <c r="E533" s="2">
        <v>44988</v>
      </c>
      <c r="F533" t="s">
        <v>19</v>
      </c>
      <c r="G533" t="s">
        <v>14</v>
      </c>
    </row>
    <row r="534" spans="2:7" hidden="1" x14ac:dyDescent="0.25">
      <c r="B534" t="s">
        <v>21</v>
      </c>
      <c r="C534">
        <v>1</v>
      </c>
      <c r="D534" s="6">
        <v>445.51</v>
      </c>
      <c r="E534" s="2">
        <v>44992</v>
      </c>
      <c r="F534" t="s">
        <v>17</v>
      </c>
      <c r="G534" t="s">
        <v>14</v>
      </c>
    </row>
    <row r="535" spans="2:7" hidden="1" x14ac:dyDescent="0.25">
      <c r="B535" t="s">
        <v>13</v>
      </c>
      <c r="C535">
        <v>1</v>
      </c>
      <c r="D535" s="6">
        <v>3433.14</v>
      </c>
      <c r="E535" s="2">
        <v>44992</v>
      </c>
      <c r="F535" t="s">
        <v>9</v>
      </c>
      <c r="G535" t="s">
        <v>14</v>
      </c>
    </row>
    <row r="536" spans="2:7" hidden="1" x14ac:dyDescent="0.25">
      <c r="B536" t="s">
        <v>28</v>
      </c>
      <c r="C536">
        <v>1</v>
      </c>
      <c r="D536" s="6">
        <v>2358.31</v>
      </c>
      <c r="E536" s="2">
        <v>44991</v>
      </c>
      <c r="F536" t="s">
        <v>7</v>
      </c>
      <c r="G536" t="s">
        <v>14</v>
      </c>
    </row>
    <row r="537" spans="2:7" hidden="1" x14ac:dyDescent="0.25">
      <c r="B537" t="s">
        <v>29</v>
      </c>
      <c r="C537">
        <v>1</v>
      </c>
      <c r="D537" s="6">
        <v>12779.91</v>
      </c>
      <c r="E537" s="2">
        <v>44993</v>
      </c>
      <c r="F537" t="s">
        <v>17</v>
      </c>
      <c r="G537" t="s">
        <v>14</v>
      </c>
    </row>
    <row r="538" spans="2:7" hidden="1" x14ac:dyDescent="0.25">
      <c r="B538" t="s">
        <v>25</v>
      </c>
      <c r="C538">
        <v>1</v>
      </c>
      <c r="D538" s="6">
        <v>5208.1899999999996</v>
      </c>
      <c r="E538" s="2">
        <v>44993</v>
      </c>
      <c r="F538" t="s">
        <v>7</v>
      </c>
      <c r="G538" t="s">
        <v>14</v>
      </c>
    </row>
    <row r="539" spans="2:7" hidden="1" x14ac:dyDescent="0.25">
      <c r="B539" t="s">
        <v>20</v>
      </c>
      <c r="C539">
        <v>1</v>
      </c>
      <c r="D539" s="6">
        <v>1035</v>
      </c>
      <c r="E539" s="2">
        <v>44993</v>
      </c>
      <c r="F539" t="s">
        <v>7</v>
      </c>
      <c r="G539" t="s">
        <v>14</v>
      </c>
    </row>
    <row r="540" spans="2:7" hidden="1" x14ac:dyDescent="0.25">
      <c r="B540" t="s">
        <v>39</v>
      </c>
      <c r="C540">
        <v>1</v>
      </c>
      <c r="D540" s="6" t="s">
        <v>44</v>
      </c>
      <c r="E540" s="2">
        <v>44994</v>
      </c>
      <c r="F540" t="s">
        <v>7</v>
      </c>
      <c r="G540" t="s">
        <v>14</v>
      </c>
    </row>
    <row r="541" spans="2:7" hidden="1" x14ac:dyDescent="0.25">
      <c r="B541" t="s">
        <v>26</v>
      </c>
      <c r="C541">
        <v>1</v>
      </c>
      <c r="D541" s="6">
        <v>3999.4</v>
      </c>
      <c r="E541" s="2">
        <v>44994</v>
      </c>
      <c r="F541" t="s">
        <v>7</v>
      </c>
      <c r="G541" t="s">
        <v>14</v>
      </c>
    </row>
    <row r="542" spans="2:7" hidden="1" x14ac:dyDescent="0.25">
      <c r="B542" t="s">
        <v>13</v>
      </c>
      <c r="C542">
        <v>1</v>
      </c>
      <c r="D542" s="6">
        <v>950.46</v>
      </c>
      <c r="E542" s="2">
        <v>44993</v>
      </c>
      <c r="F542" t="s">
        <v>18</v>
      </c>
      <c r="G542" t="s">
        <v>14</v>
      </c>
    </row>
    <row r="543" spans="2:7" hidden="1" x14ac:dyDescent="0.25">
      <c r="B543" t="s">
        <v>25</v>
      </c>
      <c r="C543">
        <v>1</v>
      </c>
      <c r="D543" s="6">
        <v>515.22</v>
      </c>
      <c r="E543" s="2">
        <v>44994</v>
      </c>
      <c r="F543" t="s">
        <v>17</v>
      </c>
      <c r="G543" t="s">
        <v>14</v>
      </c>
    </row>
    <row r="544" spans="2:7" hidden="1" x14ac:dyDescent="0.25">
      <c r="B544" t="s">
        <v>26</v>
      </c>
      <c r="C544">
        <v>1</v>
      </c>
      <c r="D544" s="6">
        <v>17727.990000000002</v>
      </c>
      <c r="E544" s="2">
        <v>44994</v>
      </c>
      <c r="F544" t="s">
        <v>9</v>
      </c>
      <c r="G544" t="s">
        <v>14</v>
      </c>
    </row>
    <row r="545" spans="2:7" hidden="1" x14ac:dyDescent="0.25">
      <c r="B545" t="s">
        <v>13</v>
      </c>
      <c r="C545">
        <v>1</v>
      </c>
      <c r="D545" s="6" t="s">
        <v>44</v>
      </c>
      <c r="E545" s="2">
        <v>44994</v>
      </c>
      <c r="F545" t="s">
        <v>7</v>
      </c>
      <c r="G545" t="s">
        <v>14</v>
      </c>
    </row>
    <row r="546" spans="2:7" hidden="1" x14ac:dyDescent="0.25">
      <c r="B546" t="s">
        <v>35</v>
      </c>
      <c r="C546">
        <v>1</v>
      </c>
      <c r="D546" s="6">
        <v>100</v>
      </c>
      <c r="E546" s="2">
        <v>44995</v>
      </c>
      <c r="F546" t="s">
        <v>17</v>
      </c>
      <c r="G546" t="s">
        <v>14</v>
      </c>
    </row>
    <row r="547" spans="2:7" hidden="1" x14ac:dyDescent="0.25">
      <c r="B547" t="s">
        <v>30</v>
      </c>
      <c r="C547">
        <v>1</v>
      </c>
      <c r="D547" s="6">
        <v>697.46</v>
      </c>
      <c r="E547" s="2">
        <v>44994</v>
      </c>
      <c r="F547" t="s">
        <v>7</v>
      </c>
      <c r="G547" t="s">
        <v>14</v>
      </c>
    </row>
    <row r="548" spans="2:7" hidden="1" x14ac:dyDescent="0.25">
      <c r="B548" t="s">
        <v>13</v>
      </c>
      <c r="C548">
        <v>1</v>
      </c>
      <c r="D548" s="6">
        <v>906.25</v>
      </c>
      <c r="E548" s="2">
        <v>44995</v>
      </c>
      <c r="F548" t="s">
        <v>7</v>
      </c>
      <c r="G548" t="s">
        <v>14</v>
      </c>
    </row>
    <row r="549" spans="2:7" hidden="1" x14ac:dyDescent="0.25">
      <c r="B549" t="s">
        <v>25</v>
      </c>
      <c r="C549">
        <v>1</v>
      </c>
      <c r="D549" s="6">
        <v>28278.05</v>
      </c>
      <c r="E549" s="2">
        <v>44994</v>
      </c>
      <c r="F549" t="s">
        <v>19</v>
      </c>
      <c r="G549" t="s">
        <v>14</v>
      </c>
    </row>
    <row r="550" spans="2:7" hidden="1" x14ac:dyDescent="0.25">
      <c r="B550" t="s">
        <v>34</v>
      </c>
      <c r="C550">
        <v>1</v>
      </c>
      <c r="D550" s="6">
        <v>218.25</v>
      </c>
      <c r="E550" s="2">
        <v>44995</v>
      </c>
      <c r="F550" t="s">
        <v>9</v>
      </c>
      <c r="G550" t="s">
        <v>14</v>
      </c>
    </row>
    <row r="551" spans="2:7" hidden="1" x14ac:dyDescent="0.25">
      <c r="B551" t="s">
        <v>28</v>
      </c>
      <c r="C551">
        <v>1</v>
      </c>
      <c r="D551" s="6">
        <v>9544.51</v>
      </c>
      <c r="E551" s="2">
        <v>44995</v>
      </c>
      <c r="F551" t="s">
        <v>9</v>
      </c>
      <c r="G551" t="s">
        <v>14</v>
      </c>
    </row>
    <row r="552" spans="2:7" hidden="1" x14ac:dyDescent="0.25">
      <c r="B552" t="s">
        <v>30</v>
      </c>
      <c r="C552">
        <v>1</v>
      </c>
      <c r="D552" s="6">
        <v>11560</v>
      </c>
      <c r="E552" s="2">
        <v>44998</v>
      </c>
      <c r="F552" t="s">
        <v>9</v>
      </c>
      <c r="G552" t="s">
        <v>14</v>
      </c>
    </row>
    <row r="553" spans="2:7" hidden="1" x14ac:dyDescent="0.25">
      <c r="B553" t="s">
        <v>28</v>
      </c>
      <c r="C553">
        <v>1</v>
      </c>
      <c r="D553" s="6">
        <v>6911.7</v>
      </c>
      <c r="E553" s="2">
        <v>44995</v>
      </c>
      <c r="F553" t="s">
        <v>9</v>
      </c>
      <c r="G553" t="s">
        <v>14</v>
      </c>
    </row>
    <row r="554" spans="2:7" hidden="1" x14ac:dyDescent="0.25">
      <c r="B554" t="s">
        <v>28</v>
      </c>
      <c r="C554">
        <v>1</v>
      </c>
      <c r="D554" s="6">
        <v>6911.7</v>
      </c>
      <c r="E554" s="2">
        <v>44995</v>
      </c>
      <c r="F554" t="s">
        <v>9</v>
      </c>
      <c r="G554" t="s">
        <v>14</v>
      </c>
    </row>
    <row r="555" spans="2:7" hidden="1" x14ac:dyDescent="0.25">
      <c r="B555" t="s">
        <v>28</v>
      </c>
      <c r="C555">
        <v>1</v>
      </c>
      <c r="D555" s="6">
        <v>1685</v>
      </c>
      <c r="E555" s="2">
        <v>44995</v>
      </c>
      <c r="F555" t="s">
        <v>9</v>
      </c>
      <c r="G555" t="s">
        <v>14</v>
      </c>
    </row>
    <row r="556" spans="2:7" hidden="1" x14ac:dyDescent="0.25">
      <c r="B556" t="s">
        <v>25</v>
      </c>
      <c r="C556">
        <v>1</v>
      </c>
      <c r="D556" s="6">
        <v>58086.53</v>
      </c>
      <c r="E556" s="2">
        <v>44998</v>
      </c>
      <c r="F556" t="s">
        <v>19</v>
      </c>
      <c r="G556" t="s">
        <v>14</v>
      </c>
    </row>
    <row r="557" spans="2:7" hidden="1" x14ac:dyDescent="0.25">
      <c r="B557" t="s">
        <v>39</v>
      </c>
      <c r="C557">
        <v>1</v>
      </c>
      <c r="D557" s="6">
        <v>783.92</v>
      </c>
      <c r="E557" s="2">
        <v>44998</v>
      </c>
      <c r="F557" t="s">
        <v>7</v>
      </c>
      <c r="G557" t="s">
        <v>14</v>
      </c>
    </row>
    <row r="558" spans="2:7" x14ac:dyDescent="0.25">
      <c r="B558" t="s">
        <v>29</v>
      </c>
      <c r="C558">
        <v>1</v>
      </c>
      <c r="D558" s="6"/>
      <c r="E558" s="2">
        <v>44986</v>
      </c>
      <c r="F558" t="s">
        <v>7</v>
      </c>
      <c r="G558" t="s">
        <v>11</v>
      </c>
    </row>
    <row r="559" spans="2:7" x14ac:dyDescent="0.25">
      <c r="B559" t="s">
        <v>29</v>
      </c>
      <c r="C559">
        <v>1</v>
      </c>
      <c r="D559" s="6"/>
      <c r="E559" s="2">
        <v>44986</v>
      </c>
      <c r="F559" t="s">
        <v>7</v>
      </c>
      <c r="G559" t="s">
        <v>11</v>
      </c>
    </row>
    <row r="560" spans="2:7" hidden="1" x14ac:dyDescent="0.25">
      <c r="B560" t="s">
        <v>29</v>
      </c>
      <c r="C560">
        <v>1</v>
      </c>
      <c r="D560" s="6">
        <v>14952.89</v>
      </c>
      <c r="E560" s="2">
        <v>44998</v>
      </c>
      <c r="F560" t="s">
        <v>7</v>
      </c>
      <c r="G560" t="s">
        <v>14</v>
      </c>
    </row>
    <row r="561" spans="2:7" hidden="1" x14ac:dyDescent="0.25">
      <c r="B561" t="s">
        <v>21</v>
      </c>
      <c r="C561">
        <v>1</v>
      </c>
      <c r="D561" s="6">
        <v>150</v>
      </c>
      <c r="E561" s="2">
        <v>44998</v>
      </c>
      <c r="F561" t="s">
        <v>7</v>
      </c>
      <c r="G561" t="s">
        <v>14</v>
      </c>
    </row>
    <row r="562" spans="2:7" hidden="1" x14ac:dyDescent="0.25">
      <c r="B562" t="s">
        <v>26</v>
      </c>
      <c r="C562">
        <v>1</v>
      </c>
      <c r="D562" s="6">
        <v>5522.5</v>
      </c>
      <c r="E562" s="2">
        <v>44998</v>
      </c>
      <c r="F562" t="s">
        <v>7</v>
      </c>
      <c r="G562" t="s">
        <v>14</v>
      </c>
    </row>
    <row r="563" spans="2:7" hidden="1" x14ac:dyDescent="0.25">
      <c r="B563" t="s">
        <v>26</v>
      </c>
      <c r="C563">
        <v>1</v>
      </c>
      <c r="D563" s="6">
        <v>1565.48</v>
      </c>
      <c r="E563" s="2">
        <v>44998</v>
      </c>
      <c r="F563" t="s">
        <v>7</v>
      </c>
      <c r="G563" t="s">
        <v>14</v>
      </c>
    </row>
    <row r="564" spans="2:7" hidden="1" x14ac:dyDescent="0.25">
      <c r="B564" t="s">
        <v>13</v>
      </c>
      <c r="C564">
        <v>1</v>
      </c>
      <c r="D564" s="6">
        <v>892.95</v>
      </c>
      <c r="E564" s="2">
        <v>44995</v>
      </c>
      <c r="F564" t="s">
        <v>7</v>
      </c>
      <c r="G564" t="s">
        <v>14</v>
      </c>
    </row>
    <row r="565" spans="2:7" hidden="1" x14ac:dyDescent="0.25">
      <c r="B565" t="s">
        <v>27</v>
      </c>
      <c r="C565">
        <v>1</v>
      </c>
      <c r="D565" s="6">
        <v>4202.13</v>
      </c>
      <c r="E565" s="2">
        <v>44988</v>
      </c>
      <c r="F565" t="s">
        <v>9</v>
      </c>
      <c r="G565" t="s">
        <v>14</v>
      </c>
    </row>
    <row r="566" spans="2:7" hidden="1" x14ac:dyDescent="0.25">
      <c r="B566" t="s">
        <v>21</v>
      </c>
      <c r="C566">
        <v>1</v>
      </c>
      <c r="D566" s="6">
        <v>150</v>
      </c>
      <c r="E566" s="2">
        <v>44999</v>
      </c>
      <c r="F566" t="s">
        <v>7</v>
      </c>
      <c r="G566" t="s">
        <v>14</v>
      </c>
    </row>
    <row r="567" spans="2:7" hidden="1" x14ac:dyDescent="0.25">
      <c r="B567" t="s">
        <v>24</v>
      </c>
      <c r="C567">
        <v>1</v>
      </c>
      <c r="D567" s="6">
        <v>6875</v>
      </c>
      <c r="E567" s="2">
        <v>45000</v>
      </c>
      <c r="F567" t="s">
        <v>7</v>
      </c>
      <c r="G567" t="s">
        <v>14</v>
      </c>
    </row>
    <row r="568" spans="2:7" hidden="1" x14ac:dyDescent="0.25">
      <c r="B568" t="s">
        <v>20</v>
      </c>
      <c r="C568">
        <v>1</v>
      </c>
      <c r="D568" s="6">
        <v>420</v>
      </c>
      <c r="E568" s="2">
        <v>45000</v>
      </c>
      <c r="F568" t="s">
        <v>19</v>
      </c>
      <c r="G568" t="s">
        <v>14</v>
      </c>
    </row>
    <row r="569" spans="2:7" hidden="1" x14ac:dyDescent="0.25">
      <c r="B569" t="s">
        <v>27</v>
      </c>
      <c r="C569">
        <v>1</v>
      </c>
      <c r="D569" s="6">
        <v>2956.58</v>
      </c>
      <c r="E569" s="2">
        <v>45000</v>
      </c>
      <c r="F569" t="s">
        <v>7</v>
      </c>
      <c r="G569" t="s">
        <v>14</v>
      </c>
    </row>
    <row r="570" spans="2:7" x14ac:dyDescent="0.25">
      <c r="B570" t="s">
        <v>42</v>
      </c>
      <c r="C570">
        <v>1</v>
      </c>
      <c r="D570" s="6"/>
      <c r="E570" s="2">
        <v>44986</v>
      </c>
      <c r="F570" t="s">
        <v>17</v>
      </c>
      <c r="G570" t="s">
        <v>8</v>
      </c>
    </row>
    <row r="571" spans="2:7" x14ac:dyDescent="0.25">
      <c r="B571" t="s">
        <v>42</v>
      </c>
      <c r="C571">
        <v>1</v>
      </c>
      <c r="D571" s="6"/>
      <c r="E571" s="2">
        <v>44986</v>
      </c>
      <c r="F571" t="s">
        <v>16</v>
      </c>
      <c r="G571" t="s">
        <v>8</v>
      </c>
    </row>
    <row r="572" spans="2:7" hidden="1" x14ac:dyDescent="0.25">
      <c r="B572" t="s">
        <v>42</v>
      </c>
      <c r="C572">
        <v>1</v>
      </c>
      <c r="D572" s="6">
        <v>18108.03</v>
      </c>
      <c r="E572" s="2">
        <v>45000</v>
      </c>
      <c r="F572" t="s">
        <v>17</v>
      </c>
      <c r="G572" t="s">
        <v>14</v>
      </c>
    </row>
    <row r="573" spans="2:7" hidden="1" x14ac:dyDescent="0.25">
      <c r="B573" t="s">
        <v>13</v>
      </c>
      <c r="C573">
        <v>1</v>
      </c>
      <c r="D573" s="6">
        <v>493.12</v>
      </c>
      <c r="E573" s="2">
        <v>45000</v>
      </c>
      <c r="F573" t="s">
        <v>9</v>
      </c>
      <c r="G573" t="s">
        <v>14</v>
      </c>
    </row>
    <row r="574" spans="2:7" hidden="1" x14ac:dyDescent="0.25">
      <c r="B574" t="s">
        <v>27</v>
      </c>
      <c r="C574">
        <v>1</v>
      </c>
      <c r="D574" s="6">
        <v>1280</v>
      </c>
      <c r="E574" s="2">
        <v>45000</v>
      </c>
      <c r="F574" t="s">
        <v>7</v>
      </c>
      <c r="G574" t="s">
        <v>14</v>
      </c>
    </row>
    <row r="575" spans="2:7" hidden="1" x14ac:dyDescent="0.25">
      <c r="B575" t="s">
        <v>26</v>
      </c>
      <c r="C575">
        <v>1</v>
      </c>
      <c r="D575" s="6">
        <v>3244.78</v>
      </c>
      <c r="E575" s="2">
        <v>45001</v>
      </c>
      <c r="F575" t="s">
        <v>19</v>
      </c>
      <c r="G575" t="s">
        <v>14</v>
      </c>
    </row>
    <row r="576" spans="2:7" hidden="1" x14ac:dyDescent="0.25">
      <c r="B576" t="s">
        <v>20</v>
      </c>
      <c r="C576">
        <v>1</v>
      </c>
      <c r="D576" s="6" t="s">
        <v>44</v>
      </c>
      <c r="E576" s="2">
        <v>45001</v>
      </c>
      <c r="F576" t="s">
        <v>7</v>
      </c>
      <c r="G576" t="s">
        <v>14</v>
      </c>
    </row>
    <row r="577" spans="2:7" hidden="1" x14ac:dyDescent="0.25">
      <c r="B577" t="s">
        <v>27</v>
      </c>
      <c r="C577">
        <v>1</v>
      </c>
      <c r="D577" s="6">
        <v>35</v>
      </c>
      <c r="E577" s="2">
        <v>45002</v>
      </c>
      <c r="F577" t="s">
        <v>18</v>
      </c>
      <c r="G577" t="s">
        <v>14</v>
      </c>
    </row>
    <row r="578" spans="2:7" hidden="1" x14ac:dyDescent="0.25">
      <c r="B578" t="s">
        <v>6</v>
      </c>
      <c r="C578">
        <v>1</v>
      </c>
      <c r="D578" s="6">
        <v>229.72</v>
      </c>
      <c r="E578" s="2">
        <v>45002</v>
      </c>
      <c r="F578" t="s">
        <v>7</v>
      </c>
      <c r="G578" t="s">
        <v>14</v>
      </c>
    </row>
    <row r="579" spans="2:7" hidden="1" x14ac:dyDescent="0.25">
      <c r="B579" t="s">
        <v>25</v>
      </c>
      <c r="C579">
        <v>1</v>
      </c>
      <c r="D579" s="6">
        <v>8750</v>
      </c>
      <c r="E579" s="2">
        <v>45002</v>
      </c>
      <c r="F579" t="s">
        <v>7</v>
      </c>
      <c r="G579" t="s">
        <v>14</v>
      </c>
    </row>
    <row r="580" spans="2:7" hidden="1" x14ac:dyDescent="0.25">
      <c r="B580" t="s">
        <v>31</v>
      </c>
      <c r="C580">
        <v>1</v>
      </c>
      <c r="D580" s="6">
        <v>700</v>
      </c>
      <c r="E580" s="2">
        <v>45002</v>
      </c>
      <c r="F580" t="s">
        <v>9</v>
      </c>
      <c r="G580" t="s">
        <v>14</v>
      </c>
    </row>
    <row r="581" spans="2:7" hidden="1" x14ac:dyDescent="0.25">
      <c r="B581" t="s">
        <v>13</v>
      </c>
      <c r="C581">
        <v>1</v>
      </c>
      <c r="D581" s="6">
        <v>596.70000000000005</v>
      </c>
      <c r="E581" s="2">
        <v>44999</v>
      </c>
      <c r="F581" t="s">
        <v>17</v>
      </c>
      <c r="G581" t="s">
        <v>14</v>
      </c>
    </row>
    <row r="582" spans="2:7" hidden="1" x14ac:dyDescent="0.25">
      <c r="B582" t="s">
        <v>26</v>
      </c>
      <c r="C582">
        <v>1</v>
      </c>
      <c r="D582" s="6">
        <v>1000</v>
      </c>
      <c r="E582" s="2">
        <v>45001</v>
      </c>
      <c r="F582" t="s">
        <v>9</v>
      </c>
      <c r="G582" t="s">
        <v>14</v>
      </c>
    </row>
    <row r="583" spans="2:7" hidden="1" x14ac:dyDescent="0.25">
      <c r="B583" t="s">
        <v>28</v>
      </c>
      <c r="C583">
        <v>1</v>
      </c>
      <c r="D583" s="6">
        <v>250</v>
      </c>
      <c r="E583" s="2">
        <v>45002</v>
      </c>
      <c r="F583" t="s">
        <v>18</v>
      </c>
      <c r="G583" t="s">
        <v>14</v>
      </c>
    </row>
    <row r="584" spans="2:7" hidden="1" x14ac:dyDescent="0.25">
      <c r="B584" t="s">
        <v>24</v>
      </c>
      <c r="C584">
        <v>1</v>
      </c>
      <c r="D584" s="6">
        <v>3234.72</v>
      </c>
      <c r="E584" s="2">
        <v>45002</v>
      </c>
      <c r="F584" t="s">
        <v>7</v>
      </c>
      <c r="G584" t="s">
        <v>14</v>
      </c>
    </row>
    <row r="585" spans="2:7" hidden="1" x14ac:dyDescent="0.25">
      <c r="B585" t="s">
        <v>21</v>
      </c>
      <c r="C585">
        <v>1</v>
      </c>
      <c r="D585" s="6">
        <v>1409.7</v>
      </c>
      <c r="E585" s="2">
        <v>45002</v>
      </c>
      <c r="F585" t="s">
        <v>9</v>
      </c>
      <c r="G585" t="s">
        <v>14</v>
      </c>
    </row>
    <row r="586" spans="2:7" hidden="1" x14ac:dyDescent="0.25">
      <c r="B586" t="s">
        <v>29</v>
      </c>
      <c r="C586">
        <v>1</v>
      </c>
      <c r="D586" s="6">
        <v>2186.7600000000002</v>
      </c>
      <c r="E586" s="2">
        <v>45005</v>
      </c>
      <c r="F586" t="s">
        <v>7</v>
      </c>
      <c r="G586" t="s">
        <v>14</v>
      </c>
    </row>
    <row r="587" spans="2:7" hidden="1" x14ac:dyDescent="0.25">
      <c r="B587" t="s">
        <v>26</v>
      </c>
      <c r="C587">
        <v>1</v>
      </c>
      <c r="D587" s="6">
        <v>7406.25</v>
      </c>
      <c r="E587" s="2">
        <v>45005</v>
      </c>
      <c r="F587" t="s">
        <v>7</v>
      </c>
      <c r="G587" t="s">
        <v>14</v>
      </c>
    </row>
    <row r="588" spans="2:7" hidden="1" x14ac:dyDescent="0.25">
      <c r="B588" t="s">
        <v>13</v>
      </c>
      <c r="C588">
        <v>1</v>
      </c>
      <c r="D588" s="6">
        <v>2775</v>
      </c>
      <c r="E588" s="2">
        <v>45006</v>
      </c>
      <c r="F588" t="s">
        <v>7</v>
      </c>
      <c r="G588" t="s">
        <v>14</v>
      </c>
    </row>
    <row r="589" spans="2:7" hidden="1" x14ac:dyDescent="0.25">
      <c r="B589" t="s">
        <v>24</v>
      </c>
      <c r="C589">
        <v>1</v>
      </c>
      <c r="D589" s="6">
        <v>2672.87</v>
      </c>
      <c r="E589" s="2">
        <v>45005</v>
      </c>
      <c r="F589" t="s">
        <v>7</v>
      </c>
      <c r="G589" t="s">
        <v>14</v>
      </c>
    </row>
    <row r="590" spans="2:7" hidden="1" x14ac:dyDescent="0.25">
      <c r="B590" t="s">
        <v>13</v>
      </c>
      <c r="C590">
        <v>1</v>
      </c>
      <c r="D590" s="6">
        <v>150</v>
      </c>
      <c r="E590" s="2">
        <v>45006</v>
      </c>
      <c r="F590" t="s">
        <v>7</v>
      </c>
      <c r="G590" t="s">
        <v>14</v>
      </c>
    </row>
    <row r="591" spans="2:7" hidden="1" x14ac:dyDescent="0.25">
      <c r="B591" t="s">
        <v>33</v>
      </c>
      <c r="C591">
        <v>1</v>
      </c>
      <c r="D591" s="6">
        <v>278.89999999999998</v>
      </c>
      <c r="E591" s="2">
        <v>45006</v>
      </c>
      <c r="F591" t="s">
        <v>18</v>
      </c>
      <c r="G591" t="s">
        <v>14</v>
      </c>
    </row>
    <row r="592" spans="2:7" hidden="1" x14ac:dyDescent="0.25">
      <c r="B592" t="s">
        <v>29</v>
      </c>
      <c r="C592">
        <v>1</v>
      </c>
      <c r="D592" s="6">
        <v>342.08</v>
      </c>
      <c r="E592" s="2">
        <v>45006</v>
      </c>
      <c r="F592" t="s">
        <v>7</v>
      </c>
      <c r="G592" t="s">
        <v>14</v>
      </c>
    </row>
    <row r="593" spans="2:7" x14ac:dyDescent="0.25">
      <c r="B593" t="s">
        <v>40</v>
      </c>
      <c r="C593">
        <v>1</v>
      </c>
      <c r="D593" s="6"/>
      <c r="E593" s="2">
        <v>44986</v>
      </c>
      <c r="F593" t="s">
        <v>7</v>
      </c>
      <c r="G593" t="s">
        <v>11</v>
      </c>
    </row>
    <row r="594" spans="2:7" x14ac:dyDescent="0.25">
      <c r="B594" t="s">
        <v>40</v>
      </c>
      <c r="C594">
        <v>1</v>
      </c>
      <c r="D594" s="6"/>
      <c r="E594" s="2">
        <v>44986</v>
      </c>
      <c r="F594" t="s">
        <v>7</v>
      </c>
      <c r="G594" t="s">
        <v>11</v>
      </c>
    </row>
    <row r="595" spans="2:7" hidden="1" x14ac:dyDescent="0.25">
      <c r="B595" t="s">
        <v>40</v>
      </c>
      <c r="C595">
        <v>1</v>
      </c>
      <c r="D595" s="6">
        <v>19112.189999999999</v>
      </c>
      <c r="E595" s="2">
        <v>45007</v>
      </c>
      <c r="F595" t="s">
        <v>19</v>
      </c>
      <c r="G595" t="s">
        <v>14</v>
      </c>
    </row>
    <row r="596" spans="2:7" hidden="1" x14ac:dyDescent="0.25">
      <c r="B596" t="s">
        <v>28</v>
      </c>
      <c r="C596">
        <v>1</v>
      </c>
      <c r="D596" s="6">
        <v>4545.1400000000003</v>
      </c>
      <c r="E596" s="2">
        <v>45007</v>
      </c>
      <c r="F596" t="s">
        <v>7</v>
      </c>
      <c r="G596" t="s">
        <v>14</v>
      </c>
    </row>
    <row r="597" spans="2:7" hidden="1" x14ac:dyDescent="0.25">
      <c r="B597" t="s">
        <v>20</v>
      </c>
      <c r="C597">
        <v>1</v>
      </c>
      <c r="D597" s="6">
        <v>1564.31</v>
      </c>
      <c r="E597" s="2">
        <v>45008</v>
      </c>
      <c r="F597" t="s">
        <v>7</v>
      </c>
      <c r="G597" t="s">
        <v>14</v>
      </c>
    </row>
    <row r="598" spans="2:7" hidden="1" x14ac:dyDescent="0.25">
      <c r="B598" t="s">
        <v>28</v>
      </c>
      <c r="C598">
        <v>1</v>
      </c>
      <c r="D598" s="6">
        <v>85</v>
      </c>
      <c r="E598" s="2">
        <v>45008</v>
      </c>
      <c r="F598" t="s">
        <v>9</v>
      </c>
      <c r="G598" t="s">
        <v>14</v>
      </c>
    </row>
    <row r="599" spans="2:7" hidden="1" x14ac:dyDescent="0.25">
      <c r="B599" t="s">
        <v>26</v>
      </c>
      <c r="C599">
        <v>1</v>
      </c>
      <c r="D599" s="6">
        <v>442.5</v>
      </c>
      <c r="E599" s="2">
        <v>45008</v>
      </c>
      <c r="F599" t="s">
        <v>7</v>
      </c>
      <c r="G599" t="s">
        <v>14</v>
      </c>
    </row>
    <row r="600" spans="2:7" hidden="1" x14ac:dyDescent="0.25">
      <c r="B600" t="s">
        <v>26</v>
      </c>
      <c r="C600">
        <v>1</v>
      </c>
      <c r="D600" s="6">
        <v>50</v>
      </c>
      <c r="E600" s="2">
        <v>45008</v>
      </c>
      <c r="F600" t="s">
        <v>7</v>
      </c>
      <c r="G600" t="s">
        <v>14</v>
      </c>
    </row>
    <row r="601" spans="2:7" hidden="1" x14ac:dyDescent="0.25">
      <c r="B601" t="s">
        <v>31</v>
      </c>
      <c r="C601">
        <v>1</v>
      </c>
      <c r="D601" s="6">
        <v>154.15</v>
      </c>
      <c r="E601" s="2">
        <v>45005</v>
      </c>
      <c r="F601" t="s">
        <v>9</v>
      </c>
      <c r="G601" t="s">
        <v>14</v>
      </c>
    </row>
    <row r="602" spans="2:7" hidden="1" x14ac:dyDescent="0.25">
      <c r="B602" t="s">
        <v>13</v>
      </c>
      <c r="C602">
        <v>1</v>
      </c>
      <c r="D602" s="6">
        <v>2328.12</v>
      </c>
      <c r="E602" s="2">
        <v>45007</v>
      </c>
      <c r="F602" t="s">
        <v>9</v>
      </c>
      <c r="G602" t="s">
        <v>14</v>
      </c>
    </row>
    <row r="603" spans="2:7" hidden="1" x14ac:dyDescent="0.25">
      <c r="B603" t="s">
        <v>34</v>
      </c>
      <c r="C603">
        <v>1</v>
      </c>
      <c r="D603" s="6">
        <v>72</v>
      </c>
      <c r="E603" s="2">
        <v>45008</v>
      </c>
      <c r="F603" t="s">
        <v>7</v>
      </c>
      <c r="G603" t="s">
        <v>14</v>
      </c>
    </row>
    <row r="604" spans="2:7" hidden="1" x14ac:dyDescent="0.25">
      <c r="B604" t="s">
        <v>32</v>
      </c>
      <c r="C604">
        <v>1</v>
      </c>
      <c r="D604" s="6">
        <v>284.27999999999997</v>
      </c>
      <c r="E604" s="2">
        <v>45008</v>
      </c>
      <c r="F604" t="s">
        <v>9</v>
      </c>
      <c r="G604" t="s">
        <v>14</v>
      </c>
    </row>
    <row r="605" spans="2:7" hidden="1" x14ac:dyDescent="0.25">
      <c r="B605" t="s">
        <v>32</v>
      </c>
      <c r="C605">
        <v>1</v>
      </c>
      <c r="D605" s="6">
        <v>3170</v>
      </c>
      <c r="E605" s="2">
        <v>45008</v>
      </c>
      <c r="F605" t="s">
        <v>17</v>
      </c>
      <c r="G605" t="s">
        <v>14</v>
      </c>
    </row>
    <row r="606" spans="2:7" hidden="1" x14ac:dyDescent="0.25">
      <c r="B606" t="s">
        <v>29</v>
      </c>
      <c r="C606">
        <v>1</v>
      </c>
      <c r="D606" s="6">
        <v>658.17</v>
      </c>
      <c r="E606" s="2">
        <v>45005</v>
      </c>
      <c r="F606" t="s">
        <v>9</v>
      </c>
      <c r="G606" t="s">
        <v>14</v>
      </c>
    </row>
    <row r="607" spans="2:7" hidden="1" x14ac:dyDescent="0.25">
      <c r="B607" t="s">
        <v>21</v>
      </c>
      <c r="C607">
        <v>1</v>
      </c>
      <c r="D607" s="6">
        <v>1134.55</v>
      </c>
      <c r="E607" s="2">
        <v>45009</v>
      </c>
      <c r="F607" t="s">
        <v>7</v>
      </c>
      <c r="G607" t="s">
        <v>14</v>
      </c>
    </row>
    <row r="608" spans="2:7" hidden="1" x14ac:dyDescent="0.25">
      <c r="B608" t="s">
        <v>26</v>
      </c>
      <c r="C608">
        <v>1</v>
      </c>
      <c r="D608" s="6">
        <v>900</v>
      </c>
      <c r="E608" s="2">
        <v>45009</v>
      </c>
      <c r="F608" t="s">
        <v>7</v>
      </c>
      <c r="G608" t="s">
        <v>14</v>
      </c>
    </row>
    <row r="609" spans="2:7" hidden="1" x14ac:dyDescent="0.25">
      <c r="B609" t="s">
        <v>20</v>
      </c>
      <c r="C609">
        <v>1</v>
      </c>
      <c r="D609" s="6">
        <v>3449.43</v>
      </c>
      <c r="E609" s="2">
        <v>45009</v>
      </c>
      <c r="F609" t="s">
        <v>7</v>
      </c>
      <c r="G609" t="s">
        <v>14</v>
      </c>
    </row>
    <row r="610" spans="2:7" hidden="1" x14ac:dyDescent="0.25">
      <c r="B610" t="s">
        <v>34</v>
      </c>
      <c r="C610">
        <v>1</v>
      </c>
      <c r="D610" s="6">
        <v>113703.74</v>
      </c>
      <c r="E610" s="2">
        <v>45009</v>
      </c>
      <c r="F610" t="s">
        <v>9</v>
      </c>
      <c r="G610" t="s">
        <v>14</v>
      </c>
    </row>
    <row r="611" spans="2:7" hidden="1" x14ac:dyDescent="0.25">
      <c r="B611" t="s">
        <v>26</v>
      </c>
      <c r="C611">
        <v>1</v>
      </c>
      <c r="D611" s="6">
        <v>1507.5</v>
      </c>
      <c r="E611" s="2">
        <v>45009</v>
      </c>
      <c r="F611" t="s">
        <v>7</v>
      </c>
      <c r="G611" t="s">
        <v>14</v>
      </c>
    </row>
    <row r="612" spans="2:7" hidden="1" x14ac:dyDescent="0.25">
      <c r="B612" t="s">
        <v>13</v>
      </c>
      <c r="C612">
        <v>1</v>
      </c>
      <c r="D612" s="6">
        <v>9918.5499999999993</v>
      </c>
      <c r="E612" s="2">
        <v>45012</v>
      </c>
      <c r="F612" t="s">
        <v>9</v>
      </c>
      <c r="G612" t="s">
        <v>14</v>
      </c>
    </row>
    <row r="613" spans="2:7" hidden="1" x14ac:dyDescent="0.25">
      <c r="B613" t="s">
        <v>6</v>
      </c>
      <c r="C613">
        <v>1</v>
      </c>
      <c r="D613" s="6">
        <v>20073.240000000002</v>
      </c>
      <c r="E613" s="2">
        <v>45012</v>
      </c>
      <c r="F613" t="s">
        <v>19</v>
      </c>
      <c r="G613" t="s">
        <v>14</v>
      </c>
    </row>
    <row r="614" spans="2:7" hidden="1" x14ac:dyDescent="0.25">
      <c r="B614" t="s">
        <v>28</v>
      </c>
      <c r="C614">
        <v>1</v>
      </c>
      <c r="D614" s="6">
        <v>8491.3799999999992</v>
      </c>
      <c r="E614" s="2">
        <v>45012</v>
      </c>
      <c r="F614" t="s">
        <v>9</v>
      </c>
      <c r="G614" t="s">
        <v>14</v>
      </c>
    </row>
    <row r="615" spans="2:7" hidden="1" x14ac:dyDescent="0.25">
      <c r="B615" t="s">
        <v>25</v>
      </c>
      <c r="C615">
        <v>1</v>
      </c>
      <c r="D615" s="6">
        <v>20827.22</v>
      </c>
      <c r="E615" s="2">
        <v>45012</v>
      </c>
      <c r="F615" t="s">
        <v>17</v>
      </c>
      <c r="G615" t="s">
        <v>14</v>
      </c>
    </row>
    <row r="616" spans="2:7" hidden="1" x14ac:dyDescent="0.25">
      <c r="B616" t="s">
        <v>32</v>
      </c>
      <c r="C616">
        <v>1</v>
      </c>
      <c r="D616" s="6">
        <v>4800</v>
      </c>
      <c r="E616" s="2">
        <v>45013</v>
      </c>
      <c r="F616" t="s">
        <v>9</v>
      </c>
      <c r="G616" t="s">
        <v>14</v>
      </c>
    </row>
    <row r="617" spans="2:7" hidden="1" x14ac:dyDescent="0.25">
      <c r="B617" t="s">
        <v>33</v>
      </c>
      <c r="C617">
        <v>1</v>
      </c>
      <c r="D617" s="6">
        <v>250</v>
      </c>
      <c r="E617" s="2">
        <v>45013</v>
      </c>
      <c r="F617" t="s">
        <v>7</v>
      </c>
      <c r="G617" t="s">
        <v>14</v>
      </c>
    </row>
    <row r="618" spans="2:7" hidden="1" x14ac:dyDescent="0.25">
      <c r="B618" t="s">
        <v>21</v>
      </c>
      <c r="C618">
        <v>1</v>
      </c>
      <c r="D618" s="6">
        <v>2760</v>
      </c>
      <c r="E618" s="2">
        <v>45013</v>
      </c>
      <c r="F618" t="s">
        <v>7</v>
      </c>
      <c r="G618" t="s">
        <v>14</v>
      </c>
    </row>
    <row r="619" spans="2:7" hidden="1" x14ac:dyDescent="0.25">
      <c r="B619" t="s">
        <v>29</v>
      </c>
      <c r="C619">
        <v>1</v>
      </c>
      <c r="D619" s="6">
        <v>100</v>
      </c>
      <c r="E619" s="2">
        <v>45013</v>
      </c>
      <c r="F619" t="s">
        <v>7</v>
      </c>
      <c r="G619" t="s">
        <v>14</v>
      </c>
    </row>
    <row r="620" spans="2:7" hidden="1" x14ac:dyDescent="0.25">
      <c r="B620" t="s">
        <v>20</v>
      </c>
      <c r="C620">
        <v>1</v>
      </c>
      <c r="D620" s="6">
        <v>128.25</v>
      </c>
      <c r="E620" s="2">
        <v>45013</v>
      </c>
      <c r="F620" t="s">
        <v>17</v>
      </c>
      <c r="G620" t="s">
        <v>14</v>
      </c>
    </row>
    <row r="621" spans="2:7" hidden="1" x14ac:dyDescent="0.25">
      <c r="B621" t="s">
        <v>26</v>
      </c>
      <c r="C621">
        <v>1</v>
      </c>
      <c r="D621" s="6">
        <v>630</v>
      </c>
      <c r="E621" s="2">
        <v>45013</v>
      </c>
      <c r="F621" t="s">
        <v>7</v>
      </c>
      <c r="G621" t="s">
        <v>14</v>
      </c>
    </row>
    <row r="622" spans="2:7" hidden="1" x14ac:dyDescent="0.25">
      <c r="B622" t="s">
        <v>21</v>
      </c>
      <c r="C622">
        <v>1</v>
      </c>
      <c r="D622" s="6">
        <v>585.66</v>
      </c>
      <c r="E622" s="2">
        <v>45013</v>
      </c>
      <c r="F622" t="s">
        <v>9</v>
      </c>
      <c r="G622" t="s">
        <v>14</v>
      </c>
    </row>
    <row r="623" spans="2:7" hidden="1" x14ac:dyDescent="0.25">
      <c r="B623" t="s">
        <v>25</v>
      </c>
      <c r="C623">
        <v>1</v>
      </c>
      <c r="D623" s="6">
        <v>5000</v>
      </c>
      <c r="E623" s="2">
        <v>45014</v>
      </c>
      <c r="F623" t="s">
        <v>9</v>
      </c>
      <c r="G623" t="s">
        <v>14</v>
      </c>
    </row>
    <row r="624" spans="2:7" hidden="1" x14ac:dyDescent="0.25">
      <c r="B624" t="s">
        <v>25</v>
      </c>
      <c r="C624">
        <v>1</v>
      </c>
      <c r="D624" s="6">
        <v>9290.9599999999991</v>
      </c>
      <c r="E624" s="2">
        <v>45014</v>
      </c>
      <c r="F624" t="s">
        <v>9</v>
      </c>
      <c r="G624" t="s">
        <v>14</v>
      </c>
    </row>
    <row r="625" spans="2:7" hidden="1" x14ac:dyDescent="0.25">
      <c r="B625" t="s">
        <v>25</v>
      </c>
      <c r="C625">
        <v>1</v>
      </c>
      <c r="D625" s="6">
        <v>4322.5</v>
      </c>
      <c r="E625" s="2">
        <v>45012</v>
      </c>
      <c r="F625" t="s">
        <v>9</v>
      </c>
      <c r="G625" t="s">
        <v>14</v>
      </c>
    </row>
    <row r="626" spans="2:7" hidden="1" x14ac:dyDescent="0.25">
      <c r="B626" t="s">
        <v>26</v>
      </c>
      <c r="C626">
        <v>1</v>
      </c>
      <c r="D626" s="6">
        <v>470</v>
      </c>
      <c r="E626" s="2">
        <v>45014</v>
      </c>
      <c r="F626" t="s">
        <v>17</v>
      </c>
      <c r="G626" t="s">
        <v>14</v>
      </c>
    </row>
    <row r="627" spans="2:7" hidden="1" x14ac:dyDescent="0.25">
      <c r="B627" t="s">
        <v>26</v>
      </c>
      <c r="C627">
        <v>1</v>
      </c>
      <c r="D627" s="6">
        <v>300</v>
      </c>
      <c r="E627" s="2">
        <v>45015</v>
      </c>
      <c r="F627" t="s">
        <v>7</v>
      </c>
      <c r="G627" t="s">
        <v>14</v>
      </c>
    </row>
    <row r="628" spans="2:7" hidden="1" x14ac:dyDescent="0.25">
      <c r="B628" t="s">
        <v>26</v>
      </c>
      <c r="C628">
        <v>1</v>
      </c>
      <c r="D628" s="6">
        <v>800</v>
      </c>
      <c r="E628" s="2">
        <v>45015</v>
      </c>
      <c r="F628" t="s">
        <v>7</v>
      </c>
      <c r="G628" t="s">
        <v>14</v>
      </c>
    </row>
    <row r="629" spans="2:7" hidden="1" x14ac:dyDescent="0.25">
      <c r="B629" t="s">
        <v>22</v>
      </c>
      <c r="C629">
        <v>1</v>
      </c>
      <c r="D629" s="6">
        <v>19213.61</v>
      </c>
      <c r="E629" s="2">
        <v>45016</v>
      </c>
      <c r="F629" t="s">
        <v>18</v>
      </c>
      <c r="G629" t="s">
        <v>14</v>
      </c>
    </row>
    <row r="630" spans="2:7" hidden="1" x14ac:dyDescent="0.25">
      <c r="B630" t="s">
        <v>26</v>
      </c>
      <c r="C630">
        <v>1</v>
      </c>
      <c r="D630" s="6">
        <v>1553.78</v>
      </c>
      <c r="E630" s="2">
        <v>45016</v>
      </c>
      <c r="F630" t="s">
        <v>7</v>
      </c>
      <c r="G630" t="s">
        <v>14</v>
      </c>
    </row>
    <row r="631" spans="2:7" hidden="1" x14ac:dyDescent="0.25">
      <c r="B631" t="s">
        <v>25</v>
      </c>
      <c r="C631">
        <v>1</v>
      </c>
      <c r="D631" s="6">
        <v>3106.81</v>
      </c>
      <c r="E631" s="2">
        <v>45016</v>
      </c>
      <c r="F631" t="s">
        <v>9</v>
      </c>
      <c r="G631" t="s">
        <v>14</v>
      </c>
    </row>
    <row r="632" spans="2:7" x14ac:dyDescent="0.25">
      <c r="B632" t="s">
        <v>6</v>
      </c>
      <c r="C632">
        <v>1</v>
      </c>
      <c r="D632" s="6"/>
      <c r="E632" s="2">
        <v>44986</v>
      </c>
      <c r="F632" t="s">
        <v>9</v>
      </c>
      <c r="G632" t="s">
        <v>8</v>
      </c>
    </row>
    <row r="633" spans="2:7" x14ac:dyDescent="0.25">
      <c r="B633" t="s">
        <v>6</v>
      </c>
      <c r="C633">
        <v>1</v>
      </c>
      <c r="D633" s="6"/>
      <c r="E633" s="2">
        <v>44986</v>
      </c>
      <c r="F633" t="s">
        <v>7</v>
      </c>
      <c r="G633" t="s">
        <v>8</v>
      </c>
    </row>
    <row r="634" spans="2:7" x14ac:dyDescent="0.25">
      <c r="B634" t="s">
        <v>6</v>
      </c>
      <c r="C634">
        <v>1</v>
      </c>
      <c r="D634" s="6"/>
      <c r="E634" s="2">
        <v>44986</v>
      </c>
      <c r="F634" t="s">
        <v>9</v>
      </c>
      <c r="G634" t="s">
        <v>11</v>
      </c>
    </row>
    <row r="635" spans="2:7" x14ac:dyDescent="0.25">
      <c r="B635" t="s">
        <v>6</v>
      </c>
      <c r="C635">
        <v>1</v>
      </c>
      <c r="D635" s="6"/>
      <c r="E635" s="2">
        <v>44986</v>
      </c>
      <c r="F635" t="s">
        <v>9</v>
      </c>
      <c r="G635" t="s">
        <v>11</v>
      </c>
    </row>
    <row r="636" spans="2:7" x14ac:dyDescent="0.25">
      <c r="B636" t="s">
        <v>13</v>
      </c>
      <c r="C636">
        <v>1</v>
      </c>
      <c r="D636" s="6"/>
      <c r="E636" s="2">
        <v>44986</v>
      </c>
      <c r="F636" t="s">
        <v>7</v>
      </c>
      <c r="G636" t="s">
        <v>8</v>
      </c>
    </row>
    <row r="637" spans="2:7" x14ac:dyDescent="0.25">
      <c r="B637" t="s">
        <v>13</v>
      </c>
      <c r="C637">
        <v>1</v>
      </c>
      <c r="D637" s="6"/>
      <c r="E637" s="2">
        <v>44986</v>
      </c>
      <c r="F637" t="s">
        <v>9</v>
      </c>
      <c r="G637" t="s">
        <v>8</v>
      </c>
    </row>
    <row r="638" spans="2:7" x14ac:dyDescent="0.25">
      <c r="B638" t="s">
        <v>13</v>
      </c>
      <c r="C638">
        <v>1</v>
      </c>
      <c r="D638" s="6"/>
      <c r="E638" s="2">
        <v>44986</v>
      </c>
      <c r="F638" t="s">
        <v>7</v>
      </c>
      <c r="G638" t="s">
        <v>8</v>
      </c>
    </row>
    <row r="639" spans="2:7" x14ac:dyDescent="0.25">
      <c r="B639" t="s">
        <v>13</v>
      </c>
      <c r="C639">
        <v>1</v>
      </c>
      <c r="D639" s="6"/>
      <c r="E639" s="2">
        <v>44986</v>
      </c>
      <c r="F639" t="s">
        <v>18</v>
      </c>
      <c r="G639" t="s">
        <v>8</v>
      </c>
    </row>
    <row r="640" spans="2:7" x14ac:dyDescent="0.25">
      <c r="B640" t="s">
        <v>13</v>
      </c>
      <c r="C640">
        <v>1</v>
      </c>
      <c r="D640" s="6"/>
      <c r="E640" s="2">
        <v>44986</v>
      </c>
      <c r="F640" t="s">
        <v>18</v>
      </c>
      <c r="G640" t="s">
        <v>11</v>
      </c>
    </row>
    <row r="641" spans="2:7" x14ac:dyDescent="0.25">
      <c r="B641" t="s">
        <v>13</v>
      </c>
      <c r="C641">
        <v>1</v>
      </c>
      <c r="D641" s="6"/>
      <c r="E641" s="2">
        <v>44986</v>
      </c>
      <c r="F641" t="s">
        <v>9</v>
      </c>
      <c r="G641" t="s">
        <v>11</v>
      </c>
    </row>
    <row r="642" spans="2:7" x14ac:dyDescent="0.25">
      <c r="B642" t="s">
        <v>13</v>
      </c>
      <c r="C642">
        <v>1</v>
      </c>
      <c r="D642" s="6"/>
      <c r="E642" s="2">
        <v>44986</v>
      </c>
      <c r="F642" t="s">
        <v>7</v>
      </c>
      <c r="G642" t="s">
        <v>11</v>
      </c>
    </row>
    <row r="643" spans="2:7" x14ac:dyDescent="0.25">
      <c r="B643" t="s">
        <v>13</v>
      </c>
      <c r="C643">
        <v>1</v>
      </c>
      <c r="D643" s="6"/>
      <c r="E643" s="2">
        <v>44986</v>
      </c>
      <c r="F643" t="s">
        <v>7</v>
      </c>
      <c r="G643" t="s">
        <v>11</v>
      </c>
    </row>
    <row r="644" spans="2:7" x14ac:dyDescent="0.25">
      <c r="B644" t="s">
        <v>13</v>
      </c>
      <c r="C644">
        <v>1</v>
      </c>
      <c r="D644" s="6"/>
      <c r="E644" s="2">
        <v>44986</v>
      </c>
      <c r="F644" t="s">
        <v>7</v>
      </c>
      <c r="G644" t="s">
        <v>11</v>
      </c>
    </row>
    <row r="645" spans="2:7" x14ac:dyDescent="0.25">
      <c r="B645" t="s">
        <v>13</v>
      </c>
      <c r="C645">
        <v>1</v>
      </c>
      <c r="D645" s="6"/>
      <c r="E645" s="2">
        <v>44986</v>
      </c>
      <c r="F645" t="s">
        <v>9</v>
      </c>
      <c r="G645" t="s">
        <v>11</v>
      </c>
    </row>
    <row r="646" spans="2:7" x14ac:dyDescent="0.25">
      <c r="B646" t="s">
        <v>13</v>
      </c>
      <c r="C646">
        <v>1</v>
      </c>
      <c r="D646" s="6"/>
      <c r="E646" s="2">
        <v>44986</v>
      </c>
      <c r="F646" t="s">
        <v>7</v>
      </c>
      <c r="G646" t="s">
        <v>11</v>
      </c>
    </row>
    <row r="647" spans="2:7" x14ac:dyDescent="0.25">
      <c r="B647" t="s">
        <v>13</v>
      </c>
      <c r="C647">
        <v>1</v>
      </c>
      <c r="D647" s="6"/>
      <c r="E647" s="2">
        <v>44986</v>
      </c>
      <c r="F647" t="s">
        <v>7</v>
      </c>
      <c r="G647" t="s">
        <v>11</v>
      </c>
    </row>
    <row r="648" spans="2:7" x14ac:dyDescent="0.25">
      <c r="B648" t="s">
        <v>13</v>
      </c>
      <c r="C648">
        <v>1</v>
      </c>
      <c r="D648" s="6"/>
      <c r="E648" s="2">
        <v>44986</v>
      </c>
      <c r="F648" t="s">
        <v>9</v>
      </c>
      <c r="G648" t="s">
        <v>11</v>
      </c>
    </row>
    <row r="649" spans="2:7" x14ac:dyDescent="0.25">
      <c r="B649" t="s">
        <v>13</v>
      </c>
      <c r="C649">
        <v>1</v>
      </c>
      <c r="D649" s="6"/>
      <c r="E649" s="2">
        <v>44986</v>
      </c>
      <c r="F649" t="s">
        <v>7</v>
      </c>
      <c r="G649" t="s">
        <v>11</v>
      </c>
    </row>
    <row r="650" spans="2:7" x14ac:dyDescent="0.25">
      <c r="B650" t="s">
        <v>13</v>
      </c>
      <c r="C650">
        <v>1</v>
      </c>
      <c r="D650" s="6"/>
      <c r="E650" s="2">
        <v>44986</v>
      </c>
      <c r="F650" t="s">
        <v>9</v>
      </c>
      <c r="G650" t="s">
        <v>11</v>
      </c>
    </row>
    <row r="651" spans="2:7" x14ac:dyDescent="0.25">
      <c r="B651" t="s">
        <v>13</v>
      </c>
      <c r="C651">
        <v>1</v>
      </c>
      <c r="D651" s="6"/>
      <c r="E651" s="2">
        <v>44986</v>
      </c>
      <c r="F651" t="s">
        <v>18</v>
      </c>
      <c r="G651" t="s">
        <v>11</v>
      </c>
    </row>
    <row r="652" spans="2:7" x14ac:dyDescent="0.25">
      <c r="B652" t="s">
        <v>13</v>
      </c>
      <c r="C652">
        <v>1</v>
      </c>
      <c r="D652" s="6"/>
      <c r="E652" s="2">
        <v>44986</v>
      </c>
      <c r="F652" t="s">
        <v>7</v>
      </c>
      <c r="G652" t="s">
        <v>11</v>
      </c>
    </row>
    <row r="653" spans="2:7" x14ac:dyDescent="0.25">
      <c r="B653" t="s">
        <v>13</v>
      </c>
      <c r="C653">
        <v>1</v>
      </c>
      <c r="D653" s="6"/>
      <c r="E653" s="2">
        <v>44986</v>
      </c>
      <c r="F653" t="s">
        <v>7</v>
      </c>
      <c r="G653" t="s">
        <v>11</v>
      </c>
    </row>
    <row r="654" spans="2:7" x14ac:dyDescent="0.25">
      <c r="B654" t="s">
        <v>13</v>
      </c>
      <c r="C654">
        <v>1</v>
      </c>
      <c r="D654" s="6"/>
      <c r="E654" s="2">
        <v>44986</v>
      </c>
      <c r="F654" t="s">
        <v>7</v>
      </c>
      <c r="G654" t="s">
        <v>11</v>
      </c>
    </row>
    <row r="655" spans="2:7" x14ac:dyDescent="0.25">
      <c r="B655" t="s">
        <v>20</v>
      </c>
      <c r="C655">
        <v>1</v>
      </c>
      <c r="D655" s="6"/>
      <c r="E655" s="2">
        <v>44986</v>
      </c>
      <c r="F655" t="s">
        <v>16</v>
      </c>
      <c r="G655" t="s">
        <v>8</v>
      </c>
    </row>
    <row r="656" spans="2:7" x14ac:dyDescent="0.25">
      <c r="B656" t="s">
        <v>20</v>
      </c>
      <c r="C656">
        <v>1</v>
      </c>
      <c r="D656" s="6"/>
      <c r="E656" s="2">
        <v>44986</v>
      </c>
      <c r="F656" t="s">
        <v>7</v>
      </c>
      <c r="G656" t="s">
        <v>8</v>
      </c>
    </row>
    <row r="657" spans="2:7" x14ac:dyDescent="0.25">
      <c r="B657" t="s">
        <v>20</v>
      </c>
      <c r="C657">
        <v>1</v>
      </c>
      <c r="D657" s="6"/>
      <c r="E657" s="2">
        <v>44986</v>
      </c>
      <c r="F657" t="s">
        <v>7</v>
      </c>
      <c r="G657" t="s">
        <v>11</v>
      </c>
    </row>
    <row r="658" spans="2:7" x14ac:dyDescent="0.25">
      <c r="B658" t="s">
        <v>20</v>
      </c>
      <c r="C658">
        <v>1</v>
      </c>
      <c r="D658" s="6"/>
      <c r="E658" s="2">
        <v>44986</v>
      </c>
      <c r="F658" t="s">
        <v>7</v>
      </c>
      <c r="G658" t="s">
        <v>11</v>
      </c>
    </row>
    <row r="659" spans="2:7" x14ac:dyDescent="0.25">
      <c r="B659" t="s">
        <v>20</v>
      </c>
      <c r="C659">
        <v>1</v>
      </c>
      <c r="D659" s="6"/>
      <c r="E659" s="2">
        <v>44986</v>
      </c>
      <c r="F659" t="s">
        <v>9</v>
      </c>
      <c r="G659" t="s">
        <v>11</v>
      </c>
    </row>
    <row r="660" spans="2:7" x14ac:dyDescent="0.25">
      <c r="B660" t="s">
        <v>20</v>
      </c>
      <c r="C660">
        <v>1</v>
      </c>
      <c r="D660" s="6"/>
      <c r="E660" s="2">
        <v>44986</v>
      </c>
      <c r="F660" t="s">
        <v>7</v>
      </c>
      <c r="G660" t="s">
        <v>11</v>
      </c>
    </row>
    <row r="661" spans="2:7" x14ac:dyDescent="0.25">
      <c r="B661" t="s">
        <v>20</v>
      </c>
      <c r="C661">
        <v>1</v>
      </c>
      <c r="D661" s="6"/>
      <c r="E661" s="2">
        <v>44986</v>
      </c>
      <c r="F661" t="s">
        <v>7</v>
      </c>
      <c r="G661" t="s">
        <v>11</v>
      </c>
    </row>
    <row r="662" spans="2:7" x14ac:dyDescent="0.25">
      <c r="B662" t="s">
        <v>20</v>
      </c>
      <c r="C662">
        <v>1</v>
      </c>
      <c r="D662" s="6"/>
      <c r="E662" s="2">
        <v>44986</v>
      </c>
      <c r="F662" t="s">
        <v>7</v>
      </c>
      <c r="G662" t="s">
        <v>11</v>
      </c>
    </row>
    <row r="663" spans="2:7" x14ac:dyDescent="0.25">
      <c r="B663" t="s">
        <v>20</v>
      </c>
      <c r="C663">
        <v>1</v>
      </c>
      <c r="D663" s="6"/>
      <c r="E663" s="2">
        <v>44986</v>
      </c>
      <c r="F663" t="s">
        <v>7</v>
      </c>
      <c r="G663" t="s">
        <v>11</v>
      </c>
    </row>
    <row r="664" spans="2:7" x14ac:dyDescent="0.25">
      <c r="B664" t="s">
        <v>21</v>
      </c>
      <c r="C664">
        <v>1</v>
      </c>
      <c r="D664" s="6"/>
      <c r="E664" s="2">
        <v>44986</v>
      </c>
      <c r="F664" t="s">
        <v>7</v>
      </c>
      <c r="G664" t="s">
        <v>8</v>
      </c>
    </row>
    <row r="665" spans="2:7" x14ac:dyDescent="0.25">
      <c r="B665" t="s">
        <v>21</v>
      </c>
      <c r="C665">
        <v>1</v>
      </c>
      <c r="D665" s="6"/>
      <c r="E665" s="2">
        <v>44986</v>
      </c>
      <c r="F665" t="s">
        <v>17</v>
      </c>
      <c r="G665" t="s">
        <v>8</v>
      </c>
    </row>
    <row r="666" spans="2:7" x14ac:dyDescent="0.25">
      <c r="B666" t="s">
        <v>21</v>
      </c>
      <c r="C666">
        <v>1</v>
      </c>
      <c r="D666" s="6"/>
      <c r="E666" s="2">
        <v>44986</v>
      </c>
      <c r="F666" t="s">
        <v>9</v>
      </c>
      <c r="G666" t="s">
        <v>8</v>
      </c>
    </row>
    <row r="667" spans="2:7" x14ac:dyDescent="0.25">
      <c r="B667" t="s">
        <v>21</v>
      </c>
      <c r="C667">
        <v>1</v>
      </c>
      <c r="D667" s="6"/>
      <c r="E667" s="2">
        <v>44986</v>
      </c>
      <c r="F667" t="s">
        <v>17</v>
      </c>
      <c r="G667" t="s">
        <v>8</v>
      </c>
    </row>
    <row r="668" spans="2:7" x14ac:dyDescent="0.25">
      <c r="B668" t="s">
        <v>21</v>
      </c>
      <c r="C668">
        <v>1</v>
      </c>
      <c r="D668" s="6"/>
      <c r="E668" s="2">
        <v>44986</v>
      </c>
      <c r="F668" t="s">
        <v>7</v>
      </c>
      <c r="G668" t="s">
        <v>11</v>
      </c>
    </row>
    <row r="669" spans="2:7" x14ac:dyDescent="0.25">
      <c r="B669" t="s">
        <v>21</v>
      </c>
      <c r="C669">
        <v>1</v>
      </c>
      <c r="D669" s="6"/>
      <c r="E669" s="2">
        <v>44986</v>
      </c>
      <c r="F669" t="s">
        <v>9</v>
      </c>
      <c r="G669" t="s">
        <v>11</v>
      </c>
    </row>
    <row r="670" spans="2:7" x14ac:dyDescent="0.25">
      <c r="B670" t="s">
        <v>21</v>
      </c>
      <c r="C670">
        <v>1</v>
      </c>
      <c r="D670" s="6"/>
      <c r="E670" s="2">
        <v>44986</v>
      </c>
      <c r="F670" t="s">
        <v>9</v>
      </c>
      <c r="G670" t="s">
        <v>11</v>
      </c>
    </row>
    <row r="671" spans="2:7" x14ac:dyDescent="0.25">
      <c r="B671" t="s">
        <v>21</v>
      </c>
      <c r="C671">
        <v>1</v>
      </c>
      <c r="D671" s="6"/>
      <c r="E671" s="2">
        <v>44986</v>
      </c>
      <c r="F671" t="s">
        <v>9</v>
      </c>
      <c r="G671" t="s">
        <v>11</v>
      </c>
    </row>
    <row r="672" spans="2:7" x14ac:dyDescent="0.25">
      <c r="B672" t="s">
        <v>21</v>
      </c>
      <c r="C672">
        <v>1</v>
      </c>
      <c r="D672" s="6"/>
      <c r="E672" s="2">
        <v>44986</v>
      </c>
      <c r="F672" t="s">
        <v>9</v>
      </c>
      <c r="G672" t="s">
        <v>11</v>
      </c>
    </row>
    <row r="673" spans="2:7" x14ac:dyDescent="0.25">
      <c r="B673" t="s">
        <v>21</v>
      </c>
      <c r="C673">
        <v>1</v>
      </c>
      <c r="D673" s="6"/>
      <c r="E673" s="2">
        <v>44986</v>
      </c>
      <c r="F673" t="s">
        <v>17</v>
      </c>
      <c r="G673" t="s">
        <v>8</v>
      </c>
    </row>
    <row r="674" spans="2:7" x14ac:dyDescent="0.25">
      <c r="B674" t="s">
        <v>35</v>
      </c>
      <c r="C674">
        <v>1</v>
      </c>
      <c r="D674" s="6"/>
      <c r="E674" s="2">
        <v>44986</v>
      </c>
      <c r="F674" t="s">
        <v>16</v>
      </c>
      <c r="G674" t="s">
        <v>8</v>
      </c>
    </row>
    <row r="675" spans="2:7" x14ac:dyDescent="0.25">
      <c r="B675" t="s">
        <v>35</v>
      </c>
      <c r="C675">
        <v>1</v>
      </c>
      <c r="D675" s="6"/>
      <c r="E675" s="2">
        <v>44986</v>
      </c>
      <c r="F675" t="s">
        <v>7</v>
      </c>
      <c r="G675" t="s">
        <v>11</v>
      </c>
    </row>
    <row r="676" spans="2:7" x14ac:dyDescent="0.25">
      <c r="B676" t="s">
        <v>35</v>
      </c>
      <c r="C676">
        <v>1</v>
      </c>
      <c r="D676" s="6"/>
      <c r="E676" s="2">
        <v>44986</v>
      </c>
      <c r="F676" t="s">
        <v>18</v>
      </c>
      <c r="G676" t="s">
        <v>11</v>
      </c>
    </row>
    <row r="677" spans="2:7" x14ac:dyDescent="0.25">
      <c r="B677" t="s">
        <v>35</v>
      </c>
      <c r="C677">
        <v>1</v>
      </c>
      <c r="D677" s="6"/>
      <c r="E677" s="2">
        <v>44986</v>
      </c>
      <c r="F677" t="s">
        <v>7</v>
      </c>
      <c r="G677" t="s">
        <v>11</v>
      </c>
    </row>
    <row r="678" spans="2:7" ht="15.75" customHeight="1" x14ac:dyDescent="0.25">
      <c r="B678" t="s">
        <v>35</v>
      </c>
      <c r="C678">
        <v>1</v>
      </c>
      <c r="D678" s="6"/>
      <c r="E678" s="2">
        <v>44986</v>
      </c>
      <c r="F678" t="s">
        <v>19</v>
      </c>
      <c r="G678" t="s">
        <v>8</v>
      </c>
    </row>
    <row r="679" spans="2:7" ht="15.75" customHeight="1" x14ac:dyDescent="0.25">
      <c r="B679" t="s">
        <v>24</v>
      </c>
      <c r="C679">
        <v>1</v>
      </c>
      <c r="D679" s="6"/>
      <c r="E679" s="2">
        <v>44986</v>
      </c>
      <c r="F679" t="s">
        <v>7</v>
      </c>
      <c r="G679" t="s">
        <v>11</v>
      </c>
    </row>
    <row r="680" spans="2:7" ht="15.75" customHeight="1" x14ac:dyDescent="0.25">
      <c r="B680" t="s">
        <v>24</v>
      </c>
      <c r="C680">
        <v>1</v>
      </c>
      <c r="D680" s="6"/>
      <c r="E680" s="2">
        <v>44986</v>
      </c>
      <c r="F680" t="s">
        <v>7</v>
      </c>
      <c r="G680" t="s">
        <v>11</v>
      </c>
    </row>
    <row r="681" spans="2:7" ht="15.75" customHeight="1" x14ac:dyDescent="0.25">
      <c r="B681" t="s">
        <v>24</v>
      </c>
      <c r="C681">
        <v>1</v>
      </c>
      <c r="D681" s="6"/>
      <c r="E681" s="2">
        <v>44986</v>
      </c>
      <c r="F681" t="s">
        <v>9</v>
      </c>
      <c r="G681" t="s">
        <v>11</v>
      </c>
    </row>
    <row r="682" spans="2:7" x14ac:dyDescent="0.25">
      <c r="B682" t="s">
        <v>37</v>
      </c>
      <c r="C682">
        <v>1</v>
      </c>
      <c r="D682" s="6"/>
      <c r="E682" s="2">
        <v>44986</v>
      </c>
      <c r="F682" t="s">
        <v>18</v>
      </c>
      <c r="G682" t="s">
        <v>8</v>
      </c>
    </row>
    <row r="683" spans="2:7" x14ac:dyDescent="0.25">
      <c r="B683" t="s">
        <v>25</v>
      </c>
      <c r="C683">
        <v>1</v>
      </c>
      <c r="D683" s="6"/>
      <c r="E683" s="2">
        <v>44986</v>
      </c>
      <c r="F683" t="s">
        <v>61</v>
      </c>
      <c r="G683" t="s">
        <v>11</v>
      </c>
    </row>
    <row r="684" spans="2:7" x14ac:dyDescent="0.25">
      <c r="B684" t="s">
        <v>25</v>
      </c>
      <c r="C684">
        <v>1</v>
      </c>
      <c r="D684" s="6"/>
      <c r="E684" s="2">
        <v>44986</v>
      </c>
      <c r="F684" t="s">
        <v>7</v>
      </c>
      <c r="G684" t="s">
        <v>11</v>
      </c>
    </row>
    <row r="685" spans="2:7" x14ac:dyDescent="0.25">
      <c r="B685" t="s">
        <v>25</v>
      </c>
      <c r="C685">
        <v>1</v>
      </c>
      <c r="D685" s="6"/>
      <c r="E685" s="2">
        <v>44986</v>
      </c>
      <c r="F685" t="s">
        <v>9</v>
      </c>
      <c r="G685" t="s">
        <v>8</v>
      </c>
    </row>
    <row r="686" spans="2:7" x14ac:dyDescent="0.25">
      <c r="B686" t="s">
        <v>25</v>
      </c>
      <c r="C686">
        <v>1</v>
      </c>
      <c r="D686" s="6"/>
      <c r="E686" s="2">
        <v>44986</v>
      </c>
      <c r="F686" t="s">
        <v>17</v>
      </c>
      <c r="G686" t="s">
        <v>8</v>
      </c>
    </row>
    <row r="687" spans="2:7" x14ac:dyDescent="0.25">
      <c r="B687" t="s">
        <v>25</v>
      </c>
      <c r="C687">
        <v>1</v>
      </c>
      <c r="D687" s="6"/>
      <c r="E687" s="2">
        <v>44986</v>
      </c>
      <c r="F687" t="s">
        <v>9</v>
      </c>
      <c r="G687" t="s">
        <v>8</v>
      </c>
    </row>
    <row r="688" spans="2:7" x14ac:dyDescent="0.25">
      <c r="B688" t="s">
        <v>26</v>
      </c>
      <c r="C688">
        <v>1</v>
      </c>
      <c r="D688" s="6"/>
      <c r="E688" s="2">
        <v>44986</v>
      </c>
      <c r="F688" t="s">
        <v>7</v>
      </c>
      <c r="G688" t="s">
        <v>11</v>
      </c>
    </row>
    <row r="689" spans="2:7" x14ac:dyDescent="0.25">
      <c r="B689" t="s">
        <v>26</v>
      </c>
      <c r="C689">
        <v>1</v>
      </c>
      <c r="D689" s="6"/>
      <c r="E689" s="2">
        <v>44986</v>
      </c>
      <c r="F689" t="s">
        <v>9</v>
      </c>
      <c r="G689" t="s">
        <v>11</v>
      </c>
    </row>
    <row r="690" spans="2:7" x14ac:dyDescent="0.25">
      <c r="B690" t="s">
        <v>26</v>
      </c>
      <c r="C690">
        <v>1</v>
      </c>
      <c r="D690" s="6"/>
      <c r="E690" s="2">
        <v>44986</v>
      </c>
      <c r="F690" t="s">
        <v>9</v>
      </c>
      <c r="G690" t="s">
        <v>11</v>
      </c>
    </row>
    <row r="691" spans="2:7" x14ac:dyDescent="0.25">
      <c r="B691" t="s">
        <v>26</v>
      </c>
      <c r="C691">
        <v>1</v>
      </c>
      <c r="D691" s="6"/>
      <c r="E691" s="2">
        <v>44986</v>
      </c>
      <c r="F691" t="s">
        <v>7</v>
      </c>
      <c r="G691" t="s">
        <v>11</v>
      </c>
    </row>
    <row r="692" spans="2:7" x14ac:dyDescent="0.25">
      <c r="B692" t="s">
        <v>26</v>
      </c>
      <c r="C692">
        <v>1</v>
      </c>
      <c r="D692" s="6"/>
      <c r="E692" s="2">
        <v>44986</v>
      </c>
      <c r="F692" t="s">
        <v>7</v>
      </c>
      <c r="G692" t="s">
        <v>11</v>
      </c>
    </row>
    <row r="693" spans="2:7" x14ac:dyDescent="0.25">
      <c r="B693" t="s">
        <v>26</v>
      </c>
      <c r="C693">
        <v>1</v>
      </c>
      <c r="D693" s="6"/>
      <c r="E693" s="2">
        <v>44986</v>
      </c>
      <c r="F693" t="s">
        <v>9</v>
      </c>
      <c r="G693" t="s">
        <v>11</v>
      </c>
    </row>
    <row r="694" spans="2:7" x14ac:dyDescent="0.25">
      <c r="B694" t="s">
        <v>26</v>
      </c>
      <c r="C694">
        <v>1</v>
      </c>
      <c r="D694" s="6"/>
      <c r="E694" s="2">
        <v>44986</v>
      </c>
      <c r="F694" t="s">
        <v>9</v>
      </c>
      <c r="G694" t="s">
        <v>11</v>
      </c>
    </row>
    <row r="695" spans="2:7" x14ac:dyDescent="0.25">
      <c r="B695" t="s">
        <v>26</v>
      </c>
      <c r="C695">
        <v>1</v>
      </c>
      <c r="D695" s="6"/>
      <c r="E695" s="2">
        <v>44986</v>
      </c>
      <c r="F695" t="s">
        <v>7</v>
      </c>
      <c r="G695" t="s">
        <v>11</v>
      </c>
    </row>
    <row r="696" spans="2:7" x14ac:dyDescent="0.25">
      <c r="B696" t="s">
        <v>26</v>
      </c>
      <c r="C696">
        <v>1</v>
      </c>
      <c r="D696" s="6"/>
      <c r="E696" s="2">
        <v>44986</v>
      </c>
      <c r="F696" t="s">
        <v>9</v>
      </c>
      <c r="G696" t="s">
        <v>11</v>
      </c>
    </row>
    <row r="697" spans="2:7" x14ac:dyDescent="0.25">
      <c r="B697" t="s">
        <v>26</v>
      </c>
      <c r="C697">
        <v>1</v>
      </c>
      <c r="D697" s="6"/>
      <c r="E697" s="2">
        <v>44986</v>
      </c>
      <c r="F697" t="s">
        <v>7</v>
      </c>
      <c r="G697" t="s">
        <v>11</v>
      </c>
    </row>
    <row r="698" spans="2:7" x14ac:dyDescent="0.25">
      <c r="B698" t="s">
        <v>26</v>
      </c>
      <c r="C698">
        <v>1</v>
      </c>
      <c r="D698" s="6"/>
      <c r="E698" s="2">
        <v>44986</v>
      </c>
      <c r="F698" t="s">
        <v>7</v>
      </c>
      <c r="G698" t="s">
        <v>11</v>
      </c>
    </row>
    <row r="699" spans="2:7" x14ac:dyDescent="0.25">
      <c r="B699" t="s">
        <v>26</v>
      </c>
      <c r="C699">
        <v>1</v>
      </c>
      <c r="D699" s="6"/>
      <c r="E699" s="2">
        <v>44986</v>
      </c>
      <c r="F699" t="s">
        <v>7</v>
      </c>
      <c r="G699" t="s">
        <v>11</v>
      </c>
    </row>
    <row r="700" spans="2:7" x14ac:dyDescent="0.25">
      <c r="B700" t="s">
        <v>26</v>
      </c>
      <c r="C700">
        <v>1</v>
      </c>
      <c r="D700" s="6"/>
      <c r="E700" s="2">
        <v>44986</v>
      </c>
      <c r="F700" t="s">
        <v>7</v>
      </c>
      <c r="G700" t="s">
        <v>11</v>
      </c>
    </row>
    <row r="701" spans="2:7" x14ac:dyDescent="0.25">
      <c r="B701" t="s">
        <v>26</v>
      </c>
      <c r="C701">
        <v>1</v>
      </c>
      <c r="D701" s="6"/>
      <c r="E701" s="2">
        <v>44986</v>
      </c>
      <c r="F701" t="s">
        <v>7</v>
      </c>
      <c r="G701" t="s">
        <v>11</v>
      </c>
    </row>
    <row r="702" spans="2:7" x14ac:dyDescent="0.25">
      <c r="B702" t="s">
        <v>26</v>
      </c>
      <c r="C702">
        <v>1</v>
      </c>
      <c r="D702" s="6"/>
      <c r="E702" s="2">
        <v>44986</v>
      </c>
      <c r="F702" t="s">
        <v>9</v>
      </c>
      <c r="G702" t="s">
        <v>11</v>
      </c>
    </row>
    <row r="703" spans="2:7" x14ac:dyDescent="0.25">
      <c r="B703" t="s">
        <v>26</v>
      </c>
      <c r="C703">
        <v>1</v>
      </c>
      <c r="D703" s="6"/>
      <c r="E703" s="2">
        <v>44986</v>
      </c>
      <c r="F703" t="s">
        <v>9</v>
      </c>
      <c r="G703" t="s">
        <v>8</v>
      </c>
    </row>
    <row r="704" spans="2:7" x14ac:dyDescent="0.25">
      <c r="B704" t="s">
        <v>26</v>
      </c>
      <c r="C704">
        <v>1</v>
      </c>
      <c r="D704" s="6"/>
      <c r="E704" s="2">
        <v>44986</v>
      </c>
      <c r="F704" t="s">
        <v>7</v>
      </c>
      <c r="G704" t="s">
        <v>8</v>
      </c>
    </row>
    <row r="705" spans="2:7" x14ac:dyDescent="0.25">
      <c r="B705" t="s">
        <v>26</v>
      </c>
      <c r="C705">
        <v>1</v>
      </c>
      <c r="D705" s="6"/>
      <c r="E705" s="2">
        <v>44986</v>
      </c>
      <c r="F705" t="s">
        <v>7</v>
      </c>
      <c r="G705" t="s">
        <v>8</v>
      </c>
    </row>
    <row r="706" spans="2:7" x14ac:dyDescent="0.25">
      <c r="B706" t="s">
        <v>26</v>
      </c>
      <c r="C706">
        <v>1</v>
      </c>
      <c r="D706" s="6"/>
      <c r="E706" s="2">
        <v>44986</v>
      </c>
      <c r="F706" t="s">
        <v>17</v>
      </c>
      <c r="G706" t="s">
        <v>8</v>
      </c>
    </row>
    <row r="707" spans="2:7" x14ac:dyDescent="0.25">
      <c r="B707" t="s">
        <v>26</v>
      </c>
      <c r="C707">
        <v>1</v>
      </c>
      <c r="D707" s="6"/>
      <c r="E707" s="2">
        <v>44986</v>
      </c>
      <c r="F707" t="s">
        <v>16</v>
      </c>
      <c r="G707" t="s">
        <v>8</v>
      </c>
    </row>
    <row r="708" spans="2:7" x14ac:dyDescent="0.25">
      <c r="B708" t="s">
        <v>26</v>
      </c>
      <c r="C708">
        <v>1</v>
      </c>
      <c r="D708" s="6"/>
      <c r="E708" s="2">
        <v>44986</v>
      </c>
      <c r="F708" t="s">
        <v>7</v>
      </c>
      <c r="G708" t="s">
        <v>8</v>
      </c>
    </row>
    <row r="709" spans="2:7" x14ac:dyDescent="0.25">
      <c r="B709" t="s">
        <v>26</v>
      </c>
      <c r="C709">
        <v>1</v>
      </c>
      <c r="D709" s="6"/>
      <c r="E709" s="2">
        <v>44986</v>
      </c>
      <c r="F709" t="s">
        <v>9</v>
      </c>
      <c r="G709" t="s">
        <v>8</v>
      </c>
    </row>
    <row r="710" spans="2:7" x14ac:dyDescent="0.25">
      <c r="B710" t="s">
        <v>26</v>
      </c>
      <c r="C710">
        <v>1</v>
      </c>
      <c r="D710" s="6"/>
      <c r="E710" s="2">
        <v>44986</v>
      </c>
      <c r="F710" t="s">
        <v>9</v>
      </c>
      <c r="G710" t="s">
        <v>8</v>
      </c>
    </row>
    <row r="711" spans="2:7" x14ac:dyDescent="0.25">
      <c r="B711" t="s">
        <v>34</v>
      </c>
      <c r="C711">
        <v>1</v>
      </c>
      <c r="D711" s="6"/>
      <c r="E711" s="2">
        <v>44986</v>
      </c>
      <c r="F711" t="s">
        <v>7</v>
      </c>
      <c r="G711" t="s">
        <v>11</v>
      </c>
    </row>
    <row r="712" spans="2:7" x14ac:dyDescent="0.25">
      <c r="B712" t="s">
        <v>34</v>
      </c>
      <c r="C712">
        <v>1</v>
      </c>
      <c r="D712" s="6"/>
      <c r="E712" s="2">
        <v>44986</v>
      </c>
      <c r="F712" t="s">
        <v>9</v>
      </c>
      <c r="G712" t="s">
        <v>8</v>
      </c>
    </row>
    <row r="713" spans="2:7" x14ac:dyDescent="0.25">
      <c r="B713" t="s">
        <v>32</v>
      </c>
      <c r="C713">
        <v>1</v>
      </c>
      <c r="D713" s="6"/>
      <c r="E713" s="2">
        <v>44986</v>
      </c>
      <c r="F713" t="s">
        <v>9</v>
      </c>
      <c r="G713" t="s">
        <v>8</v>
      </c>
    </row>
    <row r="714" spans="2:7" x14ac:dyDescent="0.25">
      <c r="B714" t="s">
        <v>32</v>
      </c>
      <c r="C714">
        <v>1</v>
      </c>
      <c r="D714" s="6"/>
      <c r="E714" s="2">
        <v>44986</v>
      </c>
      <c r="F714" t="s">
        <v>7</v>
      </c>
      <c r="G714" t="s">
        <v>8</v>
      </c>
    </row>
    <row r="715" spans="2:7" x14ac:dyDescent="0.25">
      <c r="B715" t="s">
        <v>32</v>
      </c>
      <c r="C715">
        <v>1</v>
      </c>
      <c r="D715" s="6"/>
      <c r="E715" s="2">
        <v>44986</v>
      </c>
      <c r="F715" t="s">
        <v>7</v>
      </c>
      <c r="G715" t="s">
        <v>8</v>
      </c>
    </row>
    <row r="716" spans="2:7" x14ac:dyDescent="0.25">
      <c r="B716" t="s">
        <v>32</v>
      </c>
      <c r="C716">
        <v>1</v>
      </c>
      <c r="D716" s="6"/>
      <c r="E716" s="2">
        <v>44986</v>
      </c>
      <c r="F716" t="s">
        <v>9</v>
      </c>
      <c r="G716" t="s">
        <v>8</v>
      </c>
    </row>
    <row r="717" spans="2:7" x14ac:dyDescent="0.25">
      <c r="B717" t="s">
        <v>33</v>
      </c>
      <c r="C717">
        <v>1</v>
      </c>
      <c r="D717" s="6"/>
      <c r="E717" s="2">
        <v>44986</v>
      </c>
      <c r="F717" t="s">
        <v>9</v>
      </c>
      <c r="G717" t="s">
        <v>11</v>
      </c>
    </row>
    <row r="718" spans="2:7" x14ac:dyDescent="0.25">
      <c r="B718" t="s">
        <v>33</v>
      </c>
      <c r="C718">
        <v>1</v>
      </c>
      <c r="D718" s="6"/>
      <c r="E718" s="2">
        <v>44986</v>
      </c>
      <c r="F718" t="s">
        <v>7</v>
      </c>
      <c r="G718" t="s">
        <v>11</v>
      </c>
    </row>
    <row r="719" spans="2:7" x14ac:dyDescent="0.25">
      <c r="B719" t="s">
        <v>33</v>
      </c>
      <c r="C719">
        <v>1</v>
      </c>
      <c r="D719" s="6"/>
      <c r="E719" s="2">
        <v>44986</v>
      </c>
      <c r="F719" t="s">
        <v>7</v>
      </c>
      <c r="G719" t="s">
        <v>8</v>
      </c>
    </row>
    <row r="720" spans="2:7" x14ac:dyDescent="0.25">
      <c r="B720" t="s">
        <v>28</v>
      </c>
      <c r="C720">
        <v>1</v>
      </c>
      <c r="D720" s="6"/>
      <c r="E720" s="2">
        <v>44986</v>
      </c>
      <c r="F720" t="s">
        <v>9</v>
      </c>
      <c r="G720" t="s">
        <v>8</v>
      </c>
    </row>
    <row r="721" spans="2:7" x14ac:dyDescent="0.25">
      <c r="B721" t="s">
        <v>28</v>
      </c>
      <c r="C721">
        <v>1</v>
      </c>
      <c r="D721" s="6"/>
      <c r="E721" s="2">
        <v>44986</v>
      </c>
      <c r="F721" t="s">
        <v>7</v>
      </c>
      <c r="G721" t="s">
        <v>11</v>
      </c>
    </row>
    <row r="722" spans="2:7" x14ac:dyDescent="0.25">
      <c r="B722" t="s">
        <v>28</v>
      </c>
      <c r="C722">
        <v>1</v>
      </c>
      <c r="D722" s="6"/>
      <c r="E722" s="2">
        <v>44986</v>
      </c>
      <c r="F722" t="s">
        <v>9</v>
      </c>
      <c r="G722" t="s">
        <v>8</v>
      </c>
    </row>
    <row r="723" spans="2:7" x14ac:dyDescent="0.25">
      <c r="B723" t="s">
        <v>40</v>
      </c>
      <c r="C723">
        <v>1</v>
      </c>
      <c r="D723" s="6"/>
      <c r="E723" s="2">
        <v>44986</v>
      </c>
      <c r="F723" t="s">
        <v>7</v>
      </c>
      <c r="G723" t="s">
        <v>8</v>
      </c>
    </row>
    <row r="724" spans="2:7" x14ac:dyDescent="0.25">
      <c r="B724" t="s">
        <v>39</v>
      </c>
      <c r="C724">
        <v>1</v>
      </c>
      <c r="D724" s="6"/>
      <c r="E724" s="2">
        <v>44986</v>
      </c>
      <c r="F724" t="s">
        <v>16</v>
      </c>
      <c r="G724" t="s">
        <v>8</v>
      </c>
    </row>
    <row r="725" spans="2:7" x14ac:dyDescent="0.25">
      <c r="B725" t="s">
        <v>27</v>
      </c>
      <c r="C725">
        <v>1</v>
      </c>
      <c r="D725" s="6"/>
      <c r="E725" s="2">
        <v>44986</v>
      </c>
      <c r="F725" t="s">
        <v>9</v>
      </c>
      <c r="G725" t="s">
        <v>8</v>
      </c>
    </row>
    <row r="726" spans="2:7" x14ac:dyDescent="0.25">
      <c r="B726" t="s">
        <v>27</v>
      </c>
      <c r="C726">
        <v>1</v>
      </c>
      <c r="D726" s="6"/>
      <c r="E726" s="2">
        <v>44986</v>
      </c>
      <c r="F726" t="s">
        <v>7</v>
      </c>
      <c r="G726" t="s">
        <v>8</v>
      </c>
    </row>
    <row r="727" spans="2:7" x14ac:dyDescent="0.25">
      <c r="B727" t="s">
        <v>27</v>
      </c>
      <c r="C727">
        <v>1</v>
      </c>
      <c r="D727" s="6"/>
      <c r="E727" s="2">
        <v>44986</v>
      </c>
      <c r="F727" t="s">
        <v>9</v>
      </c>
      <c r="G727" t="s">
        <v>8</v>
      </c>
    </row>
    <row r="728" spans="2:7" x14ac:dyDescent="0.25">
      <c r="B728" t="s">
        <v>27</v>
      </c>
      <c r="C728">
        <v>1</v>
      </c>
      <c r="D728" s="6"/>
      <c r="E728" s="2">
        <v>44986</v>
      </c>
      <c r="F728" t="s">
        <v>9</v>
      </c>
      <c r="G728" t="s">
        <v>8</v>
      </c>
    </row>
    <row r="729" spans="2:7" x14ac:dyDescent="0.25">
      <c r="B729" t="s">
        <v>27</v>
      </c>
      <c r="C729">
        <v>1</v>
      </c>
      <c r="D729" s="6"/>
      <c r="E729" s="2">
        <v>44986</v>
      </c>
      <c r="F729" t="s">
        <v>17</v>
      </c>
      <c r="G729" t="s">
        <v>8</v>
      </c>
    </row>
    <row r="730" spans="2:7" x14ac:dyDescent="0.25">
      <c r="B730" t="s">
        <v>27</v>
      </c>
      <c r="C730">
        <v>1</v>
      </c>
      <c r="D730" s="6"/>
      <c r="E730" s="2">
        <v>44986</v>
      </c>
      <c r="F730" t="s">
        <v>16</v>
      </c>
      <c r="G730" t="s">
        <v>8</v>
      </c>
    </row>
    <row r="731" spans="2:7" x14ac:dyDescent="0.25">
      <c r="B731" t="s">
        <v>27</v>
      </c>
      <c r="C731">
        <v>1</v>
      </c>
      <c r="D731" s="6"/>
      <c r="E731" s="2">
        <v>44986</v>
      </c>
      <c r="F731" t="s">
        <v>17</v>
      </c>
      <c r="G731" t="s">
        <v>8</v>
      </c>
    </row>
    <row r="732" spans="2:7" x14ac:dyDescent="0.25">
      <c r="B732" t="s">
        <v>27</v>
      </c>
      <c r="C732">
        <v>1</v>
      </c>
      <c r="D732" s="6"/>
      <c r="E732" s="2">
        <v>44986</v>
      </c>
      <c r="F732" t="s">
        <v>7</v>
      </c>
      <c r="G732" t="s">
        <v>11</v>
      </c>
    </row>
    <row r="733" spans="2:7" x14ac:dyDescent="0.25">
      <c r="B733" t="s">
        <v>27</v>
      </c>
      <c r="C733">
        <v>1</v>
      </c>
      <c r="D733" s="6"/>
      <c r="E733" s="2">
        <v>44986</v>
      </c>
      <c r="F733" t="s">
        <v>7</v>
      </c>
      <c r="G733" t="s">
        <v>11</v>
      </c>
    </row>
    <row r="734" spans="2:7" x14ac:dyDescent="0.25">
      <c r="B734" t="s">
        <v>27</v>
      </c>
      <c r="C734">
        <v>1</v>
      </c>
      <c r="D734" s="6"/>
      <c r="E734" s="2">
        <v>44986</v>
      </c>
      <c r="F734" t="s">
        <v>17</v>
      </c>
      <c r="G734" t="s">
        <v>11</v>
      </c>
    </row>
    <row r="735" spans="2:7" x14ac:dyDescent="0.25">
      <c r="B735" t="s">
        <v>27</v>
      </c>
      <c r="C735">
        <v>1</v>
      </c>
      <c r="D735" s="6"/>
      <c r="E735" s="2">
        <v>44986</v>
      </c>
      <c r="F735" t="s">
        <v>7</v>
      </c>
      <c r="G735" t="s">
        <v>11</v>
      </c>
    </row>
    <row r="736" spans="2:7" x14ac:dyDescent="0.25">
      <c r="B736" t="s">
        <v>27</v>
      </c>
      <c r="C736">
        <v>1</v>
      </c>
      <c r="D736" s="6"/>
      <c r="E736" s="2">
        <v>44986</v>
      </c>
      <c r="F736" t="s">
        <v>7</v>
      </c>
      <c r="G736" t="s">
        <v>11</v>
      </c>
    </row>
    <row r="737" spans="2:7" x14ac:dyDescent="0.25">
      <c r="B737" t="s">
        <v>27</v>
      </c>
      <c r="C737">
        <v>1</v>
      </c>
      <c r="D737" s="6"/>
      <c r="E737" s="2">
        <v>44986</v>
      </c>
      <c r="F737" t="s">
        <v>9</v>
      </c>
      <c r="G737" t="s">
        <v>11</v>
      </c>
    </row>
    <row r="738" spans="2:7" x14ac:dyDescent="0.25">
      <c r="B738" t="s">
        <v>27</v>
      </c>
      <c r="C738">
        <v>1</v>
      </c>
      <c r="D738" s="6"/>
      <c r="E738" s="2">
        <v>44986</v>
      </c>
      <c r="F738" t="s">
        <v>7</v>
      </c>
      <c r="G738" t="s">
        <v>11</v>
      </c>
    </row>
    <row r="739" spans="2:7" x14ac:dyDescent="0.25">
      <c r="B739" t="s">
        <v>27</v>
      </c>
      <c r="C739">
        <v>1</v>
      </c>
      <c r="D739" s="6"/>
      <c r="E739" s="2">
        <v>44986</v>
      </c>
      <c r="F739" t="s">
        <v>7</v>
      </c>
      <c r="G739" t="s">
        <v>11</v>
      </c>
    </row>
    <row r="740" spans="2:7" x14ac:dyDescent="0.25">
      <c r="B740" t="s">
        <v>27</v>
      </c>
      <c r="C740">
        <v>1</v>
      </c>
      <c r="D740" s="6"/>
      <c r="E740" s="2">
        <v>44986</v>
      </c>
      <c r="F740" t="s">
        <v>7</v>
      </c>
      <c r="G740" t="s">
        <v>11</v>
      </c>
    </row>
    <row r="741" spans="2:7" x14ac:dyDescent="0.25">
      <c r="B741" t="s">
        <v>27</v>
      </c>
      <c r="C741">
        <v>1</v>
      </c>
      <c r="D741" s="6"/>
      <c r="E741" s="2">
        <v>44986</v>
      </c>
      <c r="F741" t="s">
        <v>7</v>
      </c>
      <c r="G741" t="s">
        <v>11</v>
      </c>
    </row>
    <row r="742" spans="2:7" x14ac:dyDescent="0.25">
      <c r="B742" t="s">
        <v>31</v>
      </c>
      <c r="C742">
        <v>1</v>
      </c>
      <c r="D742" s="6"/>
      <c r="E742" s="2">
        <v>44986</v>
      </c>
      <c r="F742" t="s">
        <v>7</v>
      </c>
      <c r="G742" t="s">
        <v>8</v>
      </c>
    </row>
    <row r="743" spans="2:7" x14ac:dyDescent="0.25">
      <c r="B743" t="s">
        <v>31</v>
      </c>
      <c r="C743">
        <v>1</v>
      </c>
      <c r="D743" s="6"/>
      <c r="E743" s="2">
        <v>44986</v>
      </c>
      <c r="F743" t="s">
        <v>18</v>
      </c>
      <c r="G743" t="s">
        <v>11</v>
      </c>
    </row>
    <row r="744" spans="2:7" x14ac:dyDescent="0.25">
      <c r="B744" t="s">
        <v>31</v>
      </c>
      <c r="C744">
        <v>1</v>
      </c>
      <c r="D744" s="6"/>
      <c r="E744" s="2">
        <v>44986</v>
      </c>
      <c r="F744" t="s">
        <v>7</v>
      </c>
      <c r="G744" t="s">
        <v>11</v>
      </c>
    </row>
    <row r="745" spans="2:7" x14ac:dyDescent="0.25">
      <c r="B745" t="s">
        <v>31</v>
      </c>
      <c r="C745">
        <v>1</v>
      </c>
      <c r="D745" s="6"/>
      <c r="E745" s="2">
        <v>44986</v>
      </c>
      <c r="F745" t="s">
        <v>7</v>
      </c>
      <c r="G745" t="s">
        <v>11</v>
      </c>
    </row>
    <row r="746" spans="2:7" x14ac:dyDescent="0.25">
      <c r="B746" t="s">
        <v>31</v>
      </c>
      <c r="C746">
        <v>1</v>
      </c>
      <c r="D746" s="6"/>
      <c r="E746" s="2">
        <v>44986</v>
      </c>
      <c r="F746" t="s">
        <v>7</v>
      </c>
      <c r="G746" t="s">
        <v>11</v>
      </c>
    </row>
    <row r="747" spans="2:7" x14ac:dyDescent="0.25">
      <c r="B747" t="s">
        <v>31</v>
      </c>
      <c r="C747">
        <v>1</v>
      </c>
      <c r="D747" s="6"/>
      <c r="E747" s="2">
        <v>44986</v>
      </c>
      <c r="F747" t="s">
        <v>7</v>
      </c>
      <c r="G747" t="s">
        <v>11</v>
      </c>
    </row>
    <row r="748" spans="2:7" x14ac:dyDescent="0.25">
      <c r="B748" t="s">
        <v>31</v>
      </c>
      <c r="C748">
        <v>1</v>
      </c>
      <c r="D748" s="6"/>
      <c r="E748" s="2">
        <v>44986</v>
      </c>
      <c r="F748" t="s">
        <v>7</v>
      </c>
      <c r="G748" t="s">
        <v>11</v>
      </c>
    </row>
    <row r="749" spans="2:7" x14ac:dyDescent="0.25">
      <c r="B749" t="s">
        <v>31</v>
      </c>
      <c r="C749">
        <v>1</v>
      </c>
      <c r="D749" s="6"/>
      <c r="E749" s="2">
        <v>44986</v>
      </c>
      <c r="F749" t="s">
        <v>7</v>
      </c>
      <c r="G749" t="s">
        <v>11</v>
      </c>
    </row>
    <row r="750" spans="2:7" x14ac:dyDescent="0.25">
      <c r="B750" t="s">
        <v>55</v>
      </c>
      <c r="C750">
        <f>SUBTOTAL(109,Tabla1[CANTIDAD])</f>
        <v>335</v>
      </c>
      <c r="G750">
        <f>SUBTOTAL(103,Tabla1[TIPO DE SOLICITUD])</f>
        <v>335</v>
      </c>
    </row>
  </sheetData>
  <pageMargins left="0.7" right="0.7" top="0.75" bottom="0.75" header="0.3" footer="0.3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39B6-9496-4496-A73F-35508B2B8AA1}">
  <dimension ref="A1:Y66"/>
  <sheetViews>
    <sheetView showGridLines="0" showRowColHeaders="0" topLeftCell="A19" zoomScale="70" zoomScaleNormal="70" workbookViewId="0">
      <selection activeCell="J70" sqref="J70"/>
    </sheetView>
  </sheetViews>
  <sheetFormatPr baseColWidth="10" defaultColWidth="0" defaultRowHeight="15" x14ac:dyDescent="0.25"/>
  <cols>
    <col min="1" max="25" width="11.42578125" style="12" customWidth="1"/>
    <col min="26" max="26" width="11.42578125" style="12" hidden="1" customWidth="1"/>
    <col min="27" max="16384" width="11.42578125" style="12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0:25" customFormat="1" x14ac:dyDescent="0.25"/>
    <row r="18" spans="20:25" customFormat="1" x14ac:dyDescent="0.25"/>
    <row r="19" spans="20:25" customFormat="1" x14ac:dyDescent="0.25"/>
    <row r="20" spans="20:25" customFormat="1" x14ac:dyDescent="0.25">
      <c r="Y20" t="s">
        <v>49</v>
      </c>
    </row>
    <row r="21" spans="20:25" customFormat="1" x14ac:dyDescent="0.25"/>
    <row r="22" spans="20:25" customFormat="1" x14ac:dyDescent="0.25"/>
    <row r="23" spans="20:25" customFormat="1" x14ac:dyDescent="0.25"/>
    <row r="24" spans="20:25" customFormat="1" x14ac:dyDescent="0.25"/>
    <row r="25" spans="20:25" customFormat="1" x14ac:dyDescent="0.25"/>
    <row r="26" spans="20:25" customFormat="1" x14ac:dyDescent="0.25"/>
    <row r="27" spans="20:25" customFormat="1" x14ac:dyDescent="0.25"/>
    <row r="28" spans="20:25" customFormat="1" x14ac:dyDescent="0.25"/>
    <row r="29" spans="20:25" customFormat="1" x14ac:dyDescent="0.25">
      <c r="T29" t="s">
        <v>50</v>
      </c>
    </row>
    <row r="30" spans="20:25" customFormat="1" x14ac:dyDescent="0.25"/>
    <row r="31" spans="20:25" customFormat="1" x14ac:dyDescent="0.25"/>
    <row r="32" spans="20:2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s="12" customFormat="1" x14ac:dyDescent="0.25"/>
    <row r="66" spans="13:13" x14ac:dyDescent="0.25">
      <c r="M66" s="12" t="s">
        <v>62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1E00-D7AE-4F06-9BF3-92EF385CCA7F}">
  <dimension ref="A1:XFC45"/>
  <sheetViews>
    <sheetView showGridLines="0" showRowColHeaders="0" topLeftCell="A19" workbookViewId="0">
      <selection activeCell="N11" sqref="N11"/>
    </sheetView>
  </sheetViews>
  <sheetFormatPr baseColWidth="10" defaultColWidth="0" defaultRowHeight="15" x14ac:dyDescent="0.25"/>
  <cols>
    <col min="1" max="16" width="11.42578125" style="12" customWidth="1"/>
    <col min="17" max="17" width="11.140625" style="12" customWidth="1"/>
    <col min="18" max="16383" width="11.42578125" style="12" hidden="1"/>
    <col min="16384" max="16384" width="0.140625" style="12" hidden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0FFD-B0B4-4CE9-A29B-6655DCF7B3B1}">
  <dimension ref="A1:XFC64"/>
  <sheetViews>
    <sheetView showGridLines="0" showRowColHeaders="0" topLeftCell="A7" workbookViewId="0">
      <selection activeCell="P9" sqref="P9"/>
    </sheetView>
  </sheetViews>
  <sheetFormatPr baseColWidth="10" defaultColWidth="0" defaultRowHeight="15" x14ac:dyDescent="0.25"/>
  <cols>
    <col min="1" max="16" width="11.42578125" style="12" customWidth="1"/>
    <col min="17" max="17" width="11.140625" style="12" customWidth="1"/>
    <col min="18" max="16383" width="11.42578125" style="12" hidden="1"/>
    <col min="16384" max="16384" width="0.140625" style="12" hidden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72BD3-D4A9-4CBD-8EC9-896AFD251F51}">
  <dimension ref="A1:XFC64"/>
  <sheetViews>
    <sheetView showGridLines="0" topLeftCell="A19" workbookViewId="0">
      <selection activeCell="N14" sqref="N14"/>
    </sheetView>
  </sheetViews>
  <sheetFormatPr baseColWidth="10" defaultColWidth="0" defaultRowHeight="15" x14ac:dyDescent="0.25"/>
  <cols>
    <col min="1" max="16" width="11.42578125" style="12" customWidth="1"/>
    <col min="17" max="17" width="11.140625" style="12" customWidth="1"/>
    <col min="18" max="16383" width="11.42578125" style="12" hidden="1"/>
    <col min="16384" max="16384" width="0.140625" style="12" hidden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20D0-1530-45C7-9A07-EEB4B212054C}">
  <dimension ref="A1:XFC64"/>
  <sheetViews>
    <sheetView showGridLines="0" showRowColHeaders="0" tabSelected="1" workbookViewId="0">
      <selection activeCell="J11" sqref="J11"/>
    </sheetView>
  </sheetViews>
  <sheetFormatPr baseColWidth="10" defaultColWidth="0" defaultRowHeight="15" x14ac:dyDescent="0.25"/>
  <cols>
    <col min="1" max="16" width="11.42578125" style="12" customWidth="1"/>
    <col min="17" max="17" width="11.140625" style="12" customWidth="1"/>
    <col min="18" max="16383" width="11.42578125" style="12" hidden="1"/>
    <col min="16384" max="16384" width="0.140625" style="12" hidden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General ´23</vt:lpstr>
      <vt:lpstr>P.Const</vt:lpstr>
      <vt:lpstr>P.Ocupa</vt:lpstr>
      <vt:lpstr>Antproyectos</vt:lpstr>
      <vt:lpstr>Planos Miscelaneos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Ayarza</dc:creator>
  <cp:lastModifiedBy>Rolando Ayarza</cp:lastModifiedBy>
  <dcterms:created xsi:type="dcterms:W3CDTF">2023-03-31T14:10:37Z</dcterms:created>
  <dcterms:modified xsi:type="dcterms:W3CDTF">2023-04-12T14:54:07Z</dcterms:modified>
</cp:coreProperties>
</file>