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omez\Desktop\para transparencia mensualemte\"/>
    </mc:Choice>
  </mc:AlternateContent>
  <xr:revisionPtr revIDLastSave="0" documentId="13_ncr:1_{56E99715-AB82-4413-8782-3F42F9C7314E}" xr6:coauthVersionLast="45" xr6:coauthVersionMax="45" xr10:uidLastSave="{00000000-0000-0000-0000-000000000000}"/>
  <bookViews>
    <workbookView xWindow="-120" yWindow="-120" windowWidth="24240" windowHeight="13140" xr2:uid="{568DF17D-F898-4BF0-BA03-75EAC588DE79}"/>
  </bookViews>
  <sheets>
    <sheet name="EJECUCION PRESUPUESTARIA" sheetId="1" r:id="rId1"/>
  </sheets>
  <externalReferences>
    <externalReference r:id="rId2"/>
  </externalReferences>
  <definedNames>
    <definedName name="_xlnm.Print_Area" localSheetId="0">'EJECUCION PRESUPUESTARIA'!$D$1:$V$269</definedName>
    <definedName name="_xlnm.Print_Titles" localSheetId="0">'EJECUCION PRESUPUESTARIA'!$7:$8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5" i="1" l="1"/>
  <c r="L255" i="1"/>
  <c r="L253" i="1"/>
  <c r="L259" i="1"/>
  <c r="I295" i="1" l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R269" i="1"/>
  <c r="R268" i="1" s="1"/>
  <c r="N269" i="1"/>
  <c r="M269" i="1"/>
  <c r="M268" i="1" s="1"/>
  <c r="K269" i="1"/>
  <c r="K268" i="1" s="1"/>
  <c r="I269" i="1"/>
  <c r="I268" i="1" s="1"/>
  <c r="H269" i="1"/>
  <c r="L268" i="1"/>
  <c r="G268" i="1"/>
  <c r="F268" i="1"/>
  <c r="R267" i="1"/>
  <c r="R266" i="1" s="1"/>
  <c r="N267" i="1"/>
  <c r="M267" i="1"/>
  <c r="K267" i="1"/>
  <c r="O267" i="1" s="1"/>
  <c r="I267" i="1"/>
  <c r="I266" i="1" s="1"/>
  <c r="L266" i="1"/>
  <c r="L264" i="1" s="1"/>
  <c r="G266" i="1"/>
  <c r="F266" i="1"/>
  <c r="R265" i="1"/>
  <c r="N265" i="1"/>
  <c r="S265" i="1" s="1"/>
  <c r="M265" i="1"/>
  <c r="K265" i="1"/>
  <c r="I265" i="1"/>
  <c r="H265" i="1" s="1"/>
  <c r="J265" i="1" s="1"/>
  <c r="G264" i="1"/>
  <c r="F264" i="1"/>
  <c r="R263" i="1"/>
  <c r="N263" i="1"/>
  <c r="M263" i="1"/>
  <c r="K263" i="1"/>
  <c r="I263" i="1"/>
  <c r="H263" i="1" s="1"/>
  <c r="J263" i="1" s="1"/>
  <c r="R262" i="1"/>
  <c r="N262" i="1"/>
  <c r="M262" i="1"/>
  <c r="K262" i="1"/>
  <c r="I262" i="1"/>
  <c r="H262" i="1"/>
  <c r="J262" i="1" s="1"/>
  <c r="R261" i="1"/>
  <c r="N261" i="1"/>
  <c r="M261" i="1"/>
  <c r="K261" i="1"/>
  <c r="I261" i="1"/>
  <c r="H261" i="1" s="1"/>
  <c r="J261" i="1" s="1"/>
  <c r="R260" i="1"/>
  <c r="N260" i="1"/>
  <c r="M260" i="1"/>
  <c r="K260" i="1"/>
  <c r="O260" i="1" s="1"/>
  <c r="I260" i="1"/>
  <c r="H260" i="1" s="1"/>
  <c r="J260" i="1" s="1"/>
  <c r="Q260" i="1" s="1"/>
  <c r="G259" i="1"/>
  <c r="F259" i="1"/>
  <c r="R258" i="1"/>
  <c r="N258" i="1"/>
  <c r="M258" i="1"/>
  <c r="K258" i="1"/>
  <c r="I258" i="1"/>
  <c r="H258" i="1" s="1"/>
  <c r="J258" i="1" s="1"/>
  <c r="R257" i="1"/>
  <c r="N257" i="1"/>
  <c r="M257" i="1"/>
  <c r="K257" i="1"/>
  <c r="O257" i="1" s="1"/>
  <c r="I257" i="1"/>
  <c r="H257" i="1" s="1"/>
  <c r="J257" i="1" s="1"/>
  <c r="P257" i="1" s="1"/>
  <c r="R256" i="1"/>
  <c r="N256" i="1"/>
  <c r="M256" i="1"/>
  <c r="K256" i="1"/>
  <c r="I256" i="1"/>
  <c r="H256" i="1" s="1"/>
  <c r="J256" i="1" s="1"/>
  <c r="R255" i="1"/>
  <c r="N255" i="1"/>
  <c r="S255" i="1" s="1"/>
  <c r="M255" i="1"/>
  <c r="K255" i="1"/>
  <c r="I255" i="1"/>
  <c r="H255" i="1" s="1"/>
  <c r="J255" i="1" s="1"/>
  <c r="P255" i="1" s="1"/>
  <c r="R254" i="1"/>
  <c r="N254" i="1"/>
  <c r="M254" i="1"/>
  <c r="K254" i="1"/>
  <c r="I254" i="1"/>
  <c r="H254" i="1" s="1"/>
  <c r="J254" i="1" s="1"/>
  <c r="R253" i="1"/>
  <c r="N253" i="1"/>
  <c r="M253" i="1"/>
  <c r="K253" i="1"/>
  <c r="I253" i="1"/>
  <c r="H253" i="1" s="1"/>
  <c r="J253" i="1" s="1"/>
  <c r="R252" i="1"/>
  <c r="N252" i="1"/>
  <c r="M252" i="1"/>
  <c r="K252" i="1"/>
  <c r="I252" i="1"/>
  <c r="H252" i="1"/>
  <c r="J252" i="1" s="1"/>
  <c r="R251" i="1"/>
  <c r="N251" i="1"/>
  <c r="M251" i="1"/>
  <c r="K251" i="1"/>
  <c r="I251" i="1"/>
  <c r="H251" i="1" s="1"/>
  <c r="J251" i="1" s="1"/>
  <c r="R250" i="1"/>
  <c r="N250" i="1"/>
  <c r="M250" i="1"/>
  <c r="K250" i="1"/>
  <c r="I250" i="1"/>
  <c r="H250" i="1" s="1"/>
  <c r="J250" i="1" s="1"/>
  <c r="R249" i="1"/>
  <c r="N249" i="1"/>
  <c r="M249" i="1"/>
  <c r="K249" i="1"/>
  <c r="I249" i="1"/>
  <c r="H249" i="1" s="1"/>
  <c r="J249" i="1" s="1"/>
  <c r="R248" i="1"/>
  <c r="N248" i="1"/>
  <c r="M248" i="1"/>
  <c r="K248" i="1"/>
  <c r="I248" i="1"/>
  <c r="H248" i="1" s="1"/>
  <c r="J248" i="1" s="1"/>
  <c r="R247" i="1"/>
  <c r="N247" i="1"/>
  <c r="M247" i="1"/>
  <c r="K247" i="1"/>
  <c r="O247" i="1" s="1"/>
  <c r="I247" i="1"/>
  <c r="L246" i="1"/>
  <c r="L180" i="1" s="1"/>
  <c r="G246" i="1"/>
  <c r="F246" i="1"/>
  <c r="R245" i="1"/>
  <c r="N245" i="1"/>
  <c r="M245" i="1"/>
  <c r="K245" i="1"/>
  <c r="O245" i="1" s="1"/>
  <c r="I245" i="1"/>
  <c r="H245" i="1" s="1"/>
  <c r="J245" i="1" s="1"/>
  <c r="R244" i="1"/>
  <c r="N244" i="1"/>
  <c r="M244" i="1"/>
  <c r="K244" i="1"/>
  <c r="I244" i="1"/>
  <c r="L243" i="1"/>
  <c r="G243" i="1"/>
  <c r="F243" i="1"/>
  <c r="R242" i="1"/>
  <c r="N242" i="1"/>
  <c r="S242" i="1" s="1"/>
  <c r="M242" i="1"/>
  <c r="K242" i="1"/>
  <c r="I242" i="1"/>
  <c r="H242" i="1" s="1"/>
  <c r="J242" i="1" s="1"/>
  <c r="Q242" i="1" s="1"/>
  <c r="R241" i="1"/>
  <c r="N241" i="1"/>
  <c r="M241" i="1"/>
  <c r="K241" i="1"/>
  <c r="I241" i="1"/>
  <c r="H241" i="1" s="1"/>
  <c r="J241" i="1" s="1"/>
  <c r="R240" i="1"/>
  <c r="N240" i="1"/>
  <c r="M240" i="1"/>
  <c r="K240" i="1"/>
  <c r="O240" i="1" s="1"/>
  <c r="I240" i="1"/>
  <c r="H240" i="1" s="1"/>
  <c r="R239" i="1"/>
  <c r="N239" i="1"/>
  <c r="M239" i="1"/>
  <c r="K239" i="1"/>
  <c r="O239" i="1" s="1"/>
  <c r="I239" i="1"/>
  <c r="H239" i="1"/>
  <c r="J239" i="1" s="1"/>
  <c r="P239" i="1" s="1"/>
  <c r="G238" i="1"/>
  <c r="F238" i="1"/>
  <c r="F232" i="1" s="1"/>
  <c r="R237" i="1"/>
  <c r="N237" i="1"/>
  <c r="M237" i="1"/>
  <c r="K237" i="1"/>
  <c r="I237" i="1"/>
  <c r="H237" i="1" s="1"/>
  <c r="J237" i="1" s="1"/>
  <c r="R236" i="1"/>
  <c r="N236" i="1"/>
  <c r="M236" i="1"/>
  <c r="K236" i="1"/>
  <c r="I236" i="1"/>
  <c r="H236" i="1"/>
  <c r="J236" i="1" s="1"/>
  <c r="R235" i="1"/>
  <c r="N235" i="1"/>
  <c r="S235" i="1" s="1"/>
  <c r="M235" i="1"/>
  <c r="K235" i="1"/>
  <c r="I235" i="1"/>
  <c r="H235" i="1" s="1"/>
  <c r="J235" i="1" s="1"/>
  <c r="P235" i="1" s="1"/>
  <c r="R234" i="1"/>
  <c r="N234" i="1"/>
  <c r="M234" i="1"/>
  <c r="K234" i="1"/>
  <c r="I234" i="1"/>
  <c r="H234" i="1" s="1"/>
  <c r="J234" i="1" s="1"/>
  <c r="R233" i="1"/>
  <c r="N233" i="1"/>
  <c r="M233" i="1"/>
  <c r="K233" i="1"/>
  <c r="I233" i="1"/>
  <c r="H233" i="1" s="1"/>
  <c r="L232" i="1"/>
  <c r="G232" i="1"/>
  <c r="R231" i="1"/>
  <c r="N231" i="1"/>
  <c r="M231" i="1"/>
  <c r="K231" i="1"/>
  <c r="I231" i="1"/>
  <c r="H231" i="1" s="1"/>
  <c r="J231" i="1" s="1"/>
  <c r="R230" i="1"/>
  <c r="N230" i="1"/>
  <c r="M230" i="1"/>
  <c r="K230" i="1"/>
  <c r="I230" i="1"/>
  <c r="R229" i="1"/>
  <c r="N229" i="1"/>
  <c r="M229" i="1"/>
  <c r="K229" i="1"/>
  <c r="I229" i="1"/>
  <c r="H229" i="1" s="1"/>
  <c r="L228" i="1"/>
  <c r="G228" i="1"/>
  <c r="F228" i="1"/>
  <c r="F203" i="1" s="1"/>
  <c r="R227" i="1"/>
  <c r="N227" i="1"/>
  <c r="O227" i="1" s="1"/>
  <c r="M227" i="1"/>
  <c r="K227" i="1"/>
  <c r="I227" i="1"/>
  <c r="H227" i="1" s="1"/>
  <c r="J227" i="1" s="1"/>
  <c r="R226" i="1"/>
  <c r="N226" i="1"/>
  <c r="M226" i="1"/>
  <c r="K226" i="1"/>
  <c r="I226" i="1"/>
  <c r="H226" i="1" s="1"/>
  <c r="J226" i="1" s="1"/>
  <c r="R225" i="1"/>
  <c r="N225" i="1"/>
  <c r="M225" i="1"/>
  <c r="K225" i="1"/>
  <c r="I225" i="1"/>
  <c r="H225" i="1" s="1"/>
  <c r="J225" i="1" s="1"/>
  <c r="R224" i="1"/>
  <c r="N224" i="1"/>
  <c r="M224" i="1"/>
  <c r="K224" i="1"/>
  <c r="I224" i="1"/>
  <c r="H224" i="1" s="1"/>
  <c r="J224" i="1" s="1"/>
  <c r="R223" i="1"/>
  <c r="N223" i="1"/>
  <c r="M223" i="1"/>
  <c r="K223" i="1"/>
  <c r="O223" i="1" s="1"/>
  <c r="I223" i="1"/>
  <c r="H223" i="1" s="1"/>
  <c r="J223" i="1" s="1"/>
  <c r="R222" i="1"/>
  <c r="N222" i="1"/>
  <c r="M222" i="1"/>
  <c r="K222" i="1"/>
  <c r="I222" i="1"/>
  <c r="H222" i="1"/>
  <c r="J222" i="1" s="1"/>
  <c r="R221" i="1"/>
  <c r="N221" i="1"/>
  <c r="M221" i="1"/>
  <c r="K221" i="1"/>
  <c r="I221" i="1"/>
  <c r="H221" i="1" s="1"/>
  <c r="J221" i="1" s="1"/>
  <c r="R220" i="1"/>
  <c r="N220" i="1"/>
  <c r="M220" i="1"/>
  <c r="K220" i="1"/>
  <c r="T220" i="1" s="1"/>
  <c r="I220" i="1"/>
  <c r="H220" i="1" s="1"/>
  <c r="J220" i="1" s="1"/>
  <c r="R219" i="1"/>
  <c r="N219" i="1"/>
  <c r="M219" i="1"/>
  <c r="K219" i="1"/>
  <c r="O219" i="1" s="1"/>
  <c r="I219" i="1"/>
  <c r="H219" i="1" s="1"/>
  <c r="J219" i="1" s="1"/>
  <c r="R218" i="1"/>
  <c r="N218" i="1"/>
  <c r="M218" i="1"/>
  <c r="K218" i="1"/>
  <c r="I218" i="1"/>
  <c r="H218" i="1" s="1"/>
  <c r="J218" i="1" s="1"/>
  <c r="R217" i="1"/>
  <c r="N217" i="1"/>
  <c r="S217" i="1" s="1"/>
  <c r="M217" i="1"/>
  <c r="K217" i="1"/>
  <c r="I217" i="1"/>
  <c r="H217" i="1" s="1"/>
  <c r="J217" i="1" s="1"/>
  <c r="R216" i="1"/>
  <c r="N216" i="1"/>
  <c r="M216" i="1"/>
  <c r="K216" i="1"/>
  <c r="I216" i="1"/>
  <c r="H216" i="1"/>
  <c r="J216" i="1" s="1"/>
  <c r="R215" i="1"/>
  <c r="N215" i="1"/>
  <c r="V215" i="1" s="1"/>
  <c r="M215" i="1"/>
  <c r="K215" i="1"/>
  <c r="I215" i="1"/>
  <c r="H215" i="1" s="1"/>
  <c r="J215" i="1" s="1"/>
  <c r="R214" i="1"/>
  <c r="N214" i="1"/>
  <c r="T214" i="1" s="1"/>
  <c r="M214" i="1"/>
  <c r="K214" i="1"/>
  <c r="O214" i="1" s="1"/>
  <c r="I214" i="1"/>
  <c r="H214" i="1" s="1"/>
  <c r="J214" i="1" s="1"/>
  <c r="R213" i="1"/>
  <c r="N213" i="1"/>
  <c r="M213" i="1"/>
  <c r="K213" i="1"/>
  <c r="I213" i="1"/>
  <c r="H213" i="1" s="1"/>
  <c r="J213" i="1" s="1"/>
  <c r="R212" i="1"/>
  <c r="N212" i="1"/>
  <c r="M212" i="1"/>
  <c r="K212" i="1"/>
  <c r="I212" i="1"/>
  <c r="H212" i="1" s="1"/>
  <c r="J212" i="1" s="1"/>
  <c r="R211" i="1"/>
  <c r="N211" i="1"/>
  <c r="M211" i="1"/>
  <c r="K211" i="1"/>
  <c r="O211" i="1" s="1"/>
  <c r="I211" i="1"/>
  <c r="H211" i="1" s="1"/>
  <c r="J211" i="1" s="1"/>
  <c r="R210" i="1"/>
  <c r="N210" i="1"/>
  <c r="M210" i="1"/>
  <c r="K210" i="1"/>
  <c r="I210" i="1"/>
  <c r="H210" i="1"/>
  <c r="J210" i="1" s="1"/>
  <c r="Q210" i="1" s="1"/>
  <c r="R209" i="1"/>
  <c r="N209" i="1"/>
  <c r="M209" i="1"/>
  <c r="K209" i="1"/>
  <c r="I209" i="1"/>
  <c r="H209" i="1" s="1"/>
  <c r="J209" i="1" s="1"/>
  <c r="P209" i="1" s="1"/>
  <c r="R208" i="1"/>
  <c r="N208" i="1"/>
  <c r="S208" i="1" s="1"/>
  <c r="M208" i="1"/>
  <c r="K208" i="1"/>
  <c r="I208" i="1"/>
  <c r="H208" i="1" s="1"/>
  <c r="J208" i="1" s="1"/>
  <c r="R207" i="1"/>
  <c r="N207" i="1"/>
  <c r="M207" i="1"/>
  <c r="K207" i="1"/>
  <c r="O207" i="1" s="1"/>
  <c r="I207" i="1"/>
  <c r="H207" i="1" s="1"/>
  <c r="J207" i="1" s="1"/>
  <c r="R206" i="1"/>
  <c r="N206" i="1"/>
  <c r="M206" i="1"/>
  <c r="K206" i="1"/>
  <c r="I206" i="1"/>
  <c r="H206" i="1"/>
  <c r="J206" i="1" s="1"/>
  <c r="R205" i="1"/>
  <c r="N205" i="1"/>
  <c r="V205" i="1" s="1"/>
  <c r="M205" i="1"/>
  <c r="K205" i="1"/>
  <c r="I205" i="1"/>
  <c r="H205" i="1" s="1"/>
  <c r="J205" i="1" s="1"/>
  <c r="R204" i="1"/>
  <c r="N204" i="1"/>
  <c r="M204" i="1"/>
  <c r="K204" i="1"/>
  <c r="T204" i="1" s="1"/>
  <c r="I204" i="1"/>
  <c r="L203" i="1"/>
  <c r="G203" i="1"/>
  <c r="R202" i="1"/>
  <c r="N202" i="1"/>
  <c r="M202" i="1"/>
  <c r="K202" i="1"/>
  <c r="I202" i="1"/>
  <c r="H202" i="1" s="1"/>
  <c r="J202" i="1" s="1"/>
  <c r="R201" i="1"/>
  <c r="N201" i="1"/>
  <c r="S201" i="1" s="1"/>
  <c r="M201" i="1"/>
  <c r="K201" i="1"/>
  <c r="I201" i="1"/>
  <c r="H201" i="1"/>
  <c r="J201" i="1" s="1"/>
  <c r="R200" i="1"/>
  <c r="N200" i="1"/>
  <c r="M200" i="1"/>
  <c r="K200" i="1"/>
  <c r="O200" i="1" s="1"/>
  <c r="I200" i="1"/>
  <c r="H200" i="1" s="1"/>
  <c r="J200" i="1" s="1"/>
  <c r="R199" i="1"/>
  <c r="N199" i="1"/>
  <c r="S199" i="1" s="1"/>
  <c r="M199" i="1"/>
  <c r="K199" i="1"/>
  <c r="I199" i="1"/>
  <c r="H199" i="1" s="1"/>
  <c r="J199" i="1" s="1"/>
  <c r="R198" i="1"/>
  <c r="N198" i="1"/>
  <c r="M198" i="1"/>
  <c r="K198" i="1"/>
  <c r="I198" i="1"/>
  <c r="H198" i="1" s="1"/>
  <c r="L197" i="1"/>
  <c r="L188" i="1" s="1"/>
  <c r="G197" i="1"/>
  <c r="G188" i="1" s="1"/>
  <c r="F197" i="1"/>
  <c r="R196" i="1"/>
  <c r="N196" i="1"/>
  <c r="M196" i="1"/>
  <c r="K196" i="1"/>
  <c r="I196" i="1"/>
  <c r="H196" i="1" s="1"/>
  <c r="J196" i="1" s="1"/>
  <c r="P196" i="1" s="1"/>
  <c r="R195" i="1"/>
  <c r="N195" i="1"/>
  <c r="M195" i="1"/>
  <c r="K195" i="1"/>
  <c r="I195" i="1"/>
  <c r="H195" i="1" s="1"/>
  <c r="J195" i="1" s="1"/>
  <c r="R194" i="1"/>
  <c r="N194" i="1"/>
  <c r="M194" i="1"/>
  <c r="K194" i="1"/>
  <c r="I194" i="1"/>
  <c r="H194" i="1" s="1"/>
  <c r="J194" i="1" s="1"/>
  <c r="R193" i="1"/>
  <c r="N193" i="1"/>
  <c r="V193" i="1" s="1"/>
  <c r="M193" i="1"/>
  <c r="K193" i="1"/>
  <c r="I193" i="1"/>
  <c r="H193" i="1"/>
  <c r="J193" i="1" s="1"/>
  <c r="R192" i="1"/>
  <c r="N192" i="1"/>
  <c r="M192" i="1"/>
  <c r="K192" i="1"/>
  <c r="I192" i="1"/>
  <c r="H192" i="1" s="1"/>
  <c r="J192" i="1" s="1"/>
  <c r="R191" i="1"/>
  <c r="N191" i="1"/>
  <c r="M191" i="1"/>
  <c r="K191" i="1"/>
  <c r="I191" i="1"/>
  <c r="H191" i="1" s="1"/>
  <c r="J191" i="1" s="1"/>
  <c r="R190" i="1"/>
  <c r="N190" i="1"/>
  <c r="M190" i="1"/>
  <c r="K190" i="1"/>
  <c r="I190" i="1"/>
  <c r="H190" i="1" s="1"/>
  <c r="J190" i="1" s="1"/>
  <c r="R189" i="1"/>
  <c r="N189" i="1"/>
  <c r="S189" i="1" s="1"/>
  <c r="M189" i="1"/>
  <c r="K189" i="1"/>
  <c r="I189" i="1"/>
  <c r="H189" i="1"/>
  <c r="F188" i="1"/>
  <c r="R187" i="1"/>
  <c r="N187" i="1"/>
  <c r="M187" i="1"/>
  <c r="K187" i="1"/>
  <c r="I187" i="1"/>
  <c r="H187" i="1" s="1"/>
  <c r="J187" i="1" s="1"/>
  <c r="Q187" i="1" s="1"/>
  <c r="R186" i="1"/>
  <c r="N186" i="1"/>
  <c r="M186" i="1"/>
  <c r="K186" i="1"/>
  <c r="I186" i="1"/>
  <c r="H186" i="1" s="1"/>
  <c r="J186" i="1" s="1"/>
  <c r="R185" i="1"/>
  <c r="N185" i="1"/>
  <c r="S185" i="1" s="1"/>
  <c r="M185" i="1"/>
  <c r="K185" i="1"/>
  <c r="I185" i="1"/>
  <c r="H185" i="1" s="1"/>
  <c r="J185" i="1" s="1"/>
  <c r="R184" i="1"/>
  <c r="N184" i="1"/>
  <c r="M184" i="1"/>
  <c r="K184" i="1"/>
  <c r="I184" i="1"/>
  <c r="H184" i="1"/>
  <c r="J184" i="1" s="1"/>
  <c r="V183" i="1"/>
  <c r="R183" i="1"/>
  <c r="N183" i="1"/>
  <c r="M183" i="1"/>
  <c r="K183" i="1"/>
  <c r="I183" i="1"/>
  <c r="H183" i="1" s="1"/>
  <c r="J183" i="1" s="1"/>
  <c r="R182" i="1"/>
  <c r="N182" i="1"/>
  <c r="M182" i="1"/>
  <c r="K182" i="1"/>
  <c r="I182" i="1"/>
  <c r="L181" i="1"/>
  <c r="G181" i="1"/>
  <c r="G180" i="1" s="1"/>
  <c r="F181" i="1"/>
  <c r="F180" i="1" s="1"/>
  <c r="R178" i="1"/>
  <c r="N178" i="1"/>
  <c r="M178" i="1"/>
  <c r="K178" i="1"/>
  <c r="I178" i="1"/>
  <c r="H178" i="1" s="1"/>
  <c r="J178" i="1" s="1"/>
  <c r="R177" i="1"/>
  <c r="N177" i="1"/>
  <c r="M177" i="1"/>
  <c r="K177" i="1"/>
  <c r="I177" i="1"/>
  <c r="H177" i="1"/>
  <c r="R176" i="1"/>
  <c r="N176" i="1"/>
  <c r="M176" i="1"/>
  <c r="K176" i="1"/>
  <c r="I176" i="1"/>
  <c r="H176" i="1" s="1"/>
  <c r="J176" i="1" s="1"/>
  <c r="L175" i="1"/>
  <c r="G175" i="1"/>
  <c r="F175" i="1"/>
  <c r="R174" i="1"/>
  <c r="N174" i="1"/>
  <c r="M174" i="1"/>
  <c r="K174" i="1"/>
  <c r="O174" i="1" s="1"/>
  <c r="I174" i="1"/>
  <c r="H174" i="1"/>
  <c r="J174" i="1" s="1"/>
  <c r="R173" i="1"/>
  <c r="N173" i="1"/>
  <c r="M173" i="1"/>
  <c r="K173" i="1"/>
  <c r="I173" i="1"/>
  <c r="H173" i="1" s="1"/>
  <c r="M172" i="1"/>
  <c r="L172" i="1"/>
  <c r="G172" i="1"/>
  <c r="F172" i="1"/>
  <c r="R171" i="1"/>
  <c r="N171" i="1"/>
  <c r="M171" i="1"/>
  <c r="K171" i="1"/>
  <c r="I171" i="1"/>
  <c r="H171" i="1" s="1"/>
  <c r="J171" i="1" s="1"/>
  <c r="R170" i="1"/>
  <c r="N170" i="1"/>
  <c r="M170" i="1"/>
  <c r="K170" i="1"/>
  <c r="T170" i="1" s="1"/>
  <c r="I170" i="1"/>
  <c r="H170" i="1"/>
  <c r="J170" i="1" s="1"/>
  <c r="R169" i="1"/>
  <c r="N169" i="1"/>
  <c r="S169" i="1" s="1"/>
  <c r="M169" i="1"/>
  <c r="K169" i="1"/>
  <c r="I169" i="1"/>
  <c r="M168" i="1"/>
  <c r="L153" i="1"/>
  <c r="G168" i="1"/>
  <c r="F168" i="1"/>
  <c r="F153" i="1" s="1"/>
  <c r="R167" i="1"/>
  <c r="N167" i="1"/>
  <c r="M167" i="1"/>
  <c r="K167" i="1"/>
  <c r="I167" i="1"/>
  <c r="H167" i="1" s="1"/>
  <c r="J167" i="1" s="1"/>
  <c r="R166" i="1"/>
  <c r="N166" i="1"/>
  <c r="M166" i="1"/>
  <c r="K166" i="1"/>
  <c r="I166" i="1"/>
  <c r="H166" i="1"/>
  <c r="J166" i="1" s="1"/>
  <c r="R165" i="1"/>
  <c r="N165" i="1"/>
  <c r="M165" i="1"/>
  <c r="K165" i="1"/>
  <c r="I165" i="1"/>
  <c r="H165" i="1" s="1"/>
  <c r="J165" i="1" s="1"/>
  <c r="R164" i="1"/>
  <c r="N164" i="1"/>
  <c r="M164" i="1"/>
  <c r="K164" i="1"/>
  <c r="I164" i="1"/>
  <c r="H164" i="1" s="1"/>
  <c r="J164" i="1" s="1"/>
  <c r="R163" i="1"/>
  <c r="N163" i="1"/>
  <c r="M163" i="1"/>
  <c r="K163" i="1"/>
  <c r="O163" i="1" s="1"/>
  <c r="I163" i="1"/>
  <c r="H163" i="1"/>
  <c r="J163" i="1" s="1"/>
  <c r="R162" i="1"/>
  <c r="S162" i="1" s="1"/>
  <c r="N162" i="1"/>
  <c r="M162" i="1"/>
  <c r="K162" i="1"/>
  <c r="I162" i="1"/>
  <c r="H162" i="1"/>
  <c r="J162" i="1" s="1"/>
  <c r="Q162" i="1" s="1"/>
  <c r="R161" i="1"/>
  <c r="N161" i="1"/>
  <c r="M161" i="1"/>
  <c r="K161" i="1"/>
  <c r="I161" i="1"/>
  <c r="H161" i="1"/>
  <c r="J161" i="1" s="1"/>
  <c r="P161" i="1" s="1"/>
  <c r="R160" i="1"/>
  <c r="N160" i="1"/>
  <c r="M160" i="1"/>
  <c r="K160" i="1"/>
  <c r="I160" i="1"/>
  <c r="H160" i="1" s="1"/>
  <c r="J160" i="1" s="1"/>
  <c r="R159" i="1"/>
  <c r="N159" i="1"/>
  <c r="S159" i="1" s="1"/>
  <c r="M159" i="1"/>
  <c r="K159" i="1"/>
  <c r="I159" i="1"/>
  <c r="H159" i="1"/>
  <c r="J159" i="1" s="1"/>
  <c r="R158" i="1"/>
  <c r="N158" i="1"/>
  <c r="M158" i="1"/>
  <c r="K158" i="1"/>
  <c r="I158" i="1"/>
  <c r="H158" i="1" s="1"/>
  <c r="J158" i="1" s="1"/>
  <c r="R157" i="1"/>
  <c r="N157" i="1"/>
  <c r="M157" i="1"/>
  <c r="K157" i="1"/>
  <c r="I157" i="1"/>
  <c r="R156" i="1"/>
  <c r="N156" i="1"/>
  <c r="M156" i="1"/>
  <c r="K156" i="1"/>
  <c r="T156" i="1" s="1"/>
  <c r="I156" i="1"/>
  <c r="H156" i="1" s="1"/>
  <c r="J156" i="1" s="1"/>
  <c r="Q156" i="1" s="1"/>
  <c r="R155" i="1"/>
  <c r="N155" i="1"/>
  <c r="M155" i="1"/>
  <c r="K155" i="1"/>
  <c r="I155" i="1"/>
  <c r="H155" i="1" s="1"/>
  <c r="J155" i="1" s="1"/>
  <c r="R154" i="1"/>
  <c r="N154" i="1"/>
  <c r="M154" i="1"/>
  <c r="K154" i="1"/>
  <c r="T154" i="1" s="1"/>
  <c r="I154" i="1"/>
  <c r="H154" i="1" s="1"/>
  <c r="G153" i="1"/>
  <c r="R152" i="1"/>
  <c r="N152" i="1"/>
  <c r="M152" i="1"/>
  <c r="K152" i="1"/>
  <c r="I152" i="1"/>
  <c r="H152" i="1" s="1"/>
  <c r="J152" i="1" s="1"/>
  <c r="R151" i="1"/>
  <c r="N151" i="1"/>
  <c r="V151" i="1" s="1"/>
  <c r="M151" i="1"/>
  <c r="K151" i="1"/>
  <c r="I151" i="1"/>
  <c r="H151" i="1"/>
  <c r="J151" i="1" s="1"/>
  <c r="R150" i="1"/>
  <c r="N150" i="1"/>
  <c r="M150" i="1"/>
  <c r="K150" i="1"/>
  <c r="I150" i="1"/>
  <c r="H150" i="1" s="1"/>
  <c r="J150" i="1" s="1"/>
  <c r="R149" i="1"/>
  <c r="N149" i="1"/>
  <c r="T149" i="1" s="1"/>
  <c r="M149" i="1"/>
  <c r="K149" i="1"/>
  <c r="I149" i="1"/>
  <c r="H149" i="1" s="1"/>
  <c r="J149" i="1" s="1"/>
  <c r="P149" i="1" s="1"/>
  <c r="R148" i="1"/>
  <c r="N148" i="1"/>
  <c r="M148" i="1"/>
  <c r="K148" i="1"/>
  <c r="I148" i="1"/>
  <c r="H148" i="1" s="1"/>
  <c r="J148" i="1" s="1"/>
  <c r="R147" i="1"/>
  <c r="N147" i="1"/>
  <c r="M147" i="1"/>
  <c r="K147" i="1"/>
  <c r="O147" i="1" s="1"/>
  <c r="I147" i="1"/>
  <c r="H147" i="1" s="1"/>
  <c r="J147" i="1" s="1"/>
  <c r="R146" i="1"/>
  <c r="N146" i="1"/>
  <c r="M146" i="1"/>
  <c r="K146" i="1"/>
  <c r="I146" i="1"/>
  <c r="R145" i="1"/>
  <c r="N145" i="1"/>
  <c r="T145" i="1" s="1"/>
  <c r="M145" i="1"/>
  <c r="K145" i="1"/>
  <c r="I145" i="1"/>
  <c r="H145" i="1"/>
  <c r="J145" i="1" s="1"/>
  <c r="L144" i="1"/>
  <c r="G144" i="1"/>
  <c r="G130" i="1" s="1"/>
  <c r="F144" i="1"/>
  <c r="F130" i="1" s="1"/>
  <c r="R143" i="1"/>
  <c r="N143" i="1"/>
  <c r="M143" i="1"/>
  <c r="K143" i="1"/>
  <c r="I143" i="1"/>
  <c r="H143" i="1" s="1"/>
  <c r="J143" i="1" s="1"/>
  <c r="R142" i="1"/>
  <c r="N142" i="1"/>
  <c r="M142" i="1"/>
  <c r="K142" i="1"/>
  <c r="I142" i="1"/>
  <c r="H142" i="1" s="1"/>
  <c r="J142" i="1" s="1"/>
  <c r="R141" i="1"/>
  <c r="N141" i="1"/>
  <c r="M141" i="1"/>
  <c r="K141" i="1"/>
  <c r="I141" i="1"/>
  <c r="H141" i="1" s="1"/>
  <c r="J141" i="1" s="1"/>
  <c r="R140" i="1"/>
  <c r="N140" i="1"/>
  <c r="M140" i="1"/>
  <c r="K140" i="1"/>
  <c r="I140" i="1"/>
  <c r="H140" i="1" s="1"/>
  <c r="J140" i="1" s="1"/>
  <c r="P140" i="1" s="1"/>
  <c r="R139" i="1"/>
  <c r="N139" i="1"/>
  <c r="M139" i="1"/>
  <c r="K139" i="1"/>
  <c r="I139" i="1"/>
  <c r="H139" i="1" s="1"/>
  <c r="J139" i="1" s="1"/>
  <c r="R138" i="1"/>
  <c r="N138" i="1"/>
  <c r="M138" i="1"/>
  <c r="K138" i="1"/>
  <c r="I138" i="1"/>
  <c r="H138" i="1" s="1"/>
  <c r="J138" i="1" s="1"/>
  <c r="R137" i="1"/>
  <c r="N137" i="1"/>
  <c r="M137" i="1"/>
  <c r="K137" i="1"/>
  <c r="I137" i="1"/>
  <c r="H137" i="1" s="1"/>
  <c r="J137" i="1" s="1"/>
  <c r="P137" i="1" s="1"/>
  <c r="R136" i="1"/>
  <c r="N136" i="1"/>
  <c r="M136" i="1"/>
  <c r="K136" i="1"/>
  <c r="I136" i="1"/>
  <c r="H136" i="1" s="1"/>
  <c r="J136" i="1" s="1"/>
  <c r="R135" i="1"/>
  <c r="N135" i="1"/>
  <c r="M135" i="1"/>
  <c r="K135" i="1"/>
  <c r="I135" i="1"/>
  <c r="H135" i="1" s="1"/>
  <c r="J135" i="1" s="1"/>
  <c r="R134" i="1"/>
  <c r="N134" i="1"/>
  <c r="M134" i="1"/>
  <c r="K134" i="1"/>
  <c r="I134" i="1"/>
  <c r="H134" i="1" s="1"/>
  <c r="J134" i="1" s="1"/>
  <c r="R133" i="1"/>
  <c r="N133" i="1"/>
  <c r="M133" i="1"/>
  <c r="K133" i="1"/>
  <c r="O133" i="1" s="1"/>
  <c r="I133" i="1"/>
  <c r="R132" i="1"/>
  <c r="N132" i="1"/>
  <c r="M132" i="1"/>
  <c r="K132" i="1"/>
  <c r="I132" i="1"/>
  <c r="H132" i="1"/>
  <c r="J132" i="1" s="1"/>
  <c r="R131" i="1"/>
  <c r="N131" i="1"/>
  <c r="M131" i="1"/>
  <c r="K131" i="1"/>
  <c r="I131" i="1"/>
  <c r="H131" i="1" s="1"/>
  <c r="J131" i="1" s="1"/>
  <c r="L130" i="1"/>
  <c r="R129" i="1"/>
  <c r="N129" i="1"/>
  <c r="M129" i="1"/>
  <c r="K129" i="1"/>
  <c r="I129" i="1"/>
  <c r="H129" i="1" s="1"/>
  <c r="J129" i="1" s="1"/>
  <c r="R128" i="1"/>
  <c r="N128" i="1"/>
  <c r="M128" i="1"/>
  <c r="K128" i="1"/>
  <c r="O128" i="1" s="1"/>
  <c r="I128" i="1"/>
  <c r="H128" i="1" s="1"/>
  <c r="J128" i="1" s="1"/>
  <c r="P128" i="1" s="1"/>
  <c r="R127" i="1"/>
  <c r="N127" i="1"/>
  <c r="M127" i="1"/>
  <c r="K127" i="1"/>
  <c r="O127" i="1" s="1"/>
  <c r="I127" i="1"/>
  <c r="H127" i="1"/>
  <c r="J127" i="1" s="1"/>
  <c r="R126" i="1"/>
  <c r="N126" i="1"/>
  <c r="S126" i="1" s="1"/>
  <c r="M126" i="1"/>
  <c r="K126" i="1"/>
  <c r="I126" i="1"/>
  <c r="H126" i="1"/>
  <c r="J126" i="1" s="1"/>
  <c r="R125" i="1"/>
  <c r="N125" i="1"/>
  <c r="S125" i="1" s="1"/>
  <c r="M125" i="1"/>
  <c r="K125" i="1"/>
  <c r="I125" i="1"/>
  <c r="H125" i="1" s="1"/>
  <c r="J125" i="1" s="1"/>
  <c r="R124" i="1"/>
  <c r="N124" i="1"/>
  <c r="M124" i="1"/>
  <c r="K124" i="1"/>
  <c r="I124" i="1"/>
  <c r="H124" i="1" s="1"/>
  <c r="J124" i="1" s="1"/>
  <c r="R123" i="1"/>
  <c r="N123" i="1"/>
  <c r="M123" i="1"/>
  <c r="K123" i="1"/>
  <c r="O123" i="1" s="1"/>
  <c r="I123" i="1"/>
  <c r="H123" i="1" s="1"/>
  <c r="J123" i="1" s="1"/>
  <c r="Q123" i="1" s="1"/>
  <c r="T122" i="1"/>
  <c r="R122" i="1"/>
  <c r="N122" i="1"/>
  <c r="M122" i="1"/>
  <c r="K122" i="1"/>
  <c r="O122" i="1" s="1"/>
  <c r="I122" i="1"/>
  <c r="H122" i="1"/>
  <c r="J122" i="1" s="1"/>
  <c r="R121" i="1"/>
  <c r="N121" i="1"/>
  <c r="M121" i="1"/>
  <c r="K121" i="1"/>
  <c r="I121" i="1"/>
  <c r="L120" i="1"/>
  <c r="G120" i="1"/>
  <c r="G75" i="1" s="1"/>
  <c r="F120" i="1"/>
  <c r="R119" i="1"/>
  <c r="N119" i="1"/>
  <c r="M119" i="1"/>
  <c r="K119" i="1"/>
  <c r="I119" i="1"/>
  <c r="H119" i="1" s="1"/>
  <c r="J119" i="1" s="1"/>
  <c r="R118" i="1"/>
  <c r="N118" i="1"/>
  <c r="M118" i="1"/>
  <c r="K118" i="1"/>
  <c r="J118" i="1"/>
  <c r="I118" i="1"/>
  <c r="H118" i="1" s="1"/>
  <c r="R117" i="1"/>
  <c r="N117" i="1"/>
  <c r="M117" i="1"/>
  <c r="K117" i="1"/>
  <c r="O117" i="1" s="1"/>
  <c r="I117" i="1"/>
  <c r="H117" i="1" s="1"/>
  <c r="J117" i="1" s="1"/>
  <c r="R116" i="1"/>
  <c r="N116" i="1"/>
  <c r="M116" i="1"/>
  <c r="K116" i="1"/>
  <c r="I116" i="1"/>
  <c r="H116" i="1" s="1"/>
  <c r="J116" i="1" s="1"/>
  <c r="R115" i="1"/>
  <c r="N115" i="1"/>
  <c r="M115" i="1"/>
  <c r="K115" i="1"/>
  <c r="I115" i="1"/>
  <c r="H115" i="1" s="1"/>
  <c r="J115" i="1" s="1"/>
  <c r="P115" i="1" s="1"/>
  <c r="R114" i="1"/>
  <c r="N114" i="1"/>
  <c r="M114" i="1"/>
  <c r="K114" i="1"/>
  <c r="I114" i="1"/>
  <c r="H114" i="1" s="1"/>
  <c r="J114" i="1" s="1"/>
  <c r="R113" i="1"/>
  <c r="N113" i="1"/>
  <c r="M113" i="1"/>
  <c r="K113" i="1"/>
  <c r="I113" i="1"/>
  <c r="H113" i="1" s="1"/>
  <c r="J113" i="1" s="1"/>
  <c r="R112" i="1"/>
  <c r="N112" i="1"/>
  <c r="M112" i="1"/>
  <c r="K112" i="1"/>
  <c r="O112" i="1" s="1"/>
  <c r="I112" i="1"/>
  <c r="H112" i="1" s="1"/>
  <c r="J112" i="1" s="1"/>
  <c r="R111" i="1"/>
  <c r="N111" i="1"/>
  <c r="M111" i="1"/>
  <c r="K111" i="1"/>
  <c r="I111" i="1"/>
  <c r="H111" i="1" s="1"/>
  <c r="J111" i="1" s="1"/>
  <c r="R110" i="1"/>
  <c r="N110" i="1"/>
  <c r="M110" i="1"/>
  <c r="K110" i="1"/>
  <c r="O110" i="1" s="1"/>
  <c r="I110" i="1"/>
  <c r="H110" i="1" s="1"/>
  <c r="J110" i="1" s="1"/>
  <c r="Q110" i="1" s="1"/>
  <c r="R109" i="1"/>
  <c r="N109" i="1"/>
  <c r="S109" i="1" s="1"/>
  <c r="M109" i="1"/>
  <c r="K109" i="1"/>
  <c r="O109" i="1" s="1"/>
  <c r="I109" i="1"/>
  <c r="H109" i="1"/>
  <c r="J109" i="1" s="1"/>
  <c r="R108" i="1"/>
  <c r="N108" i="1"/>
  <c r="M108" i="1"/>
  <c r="K108" i="1"/>
  <c r="I108" i="1"/>
  <c r="H108" i="1" s="1"/>
  <c r="J108" i="1" s="1"/>
  <c r="R107" i="1"/>
  <c r="N107" i="1"/>
  <c r="M107" i="1"/>
  <c r="K107" i="1"/>
  <c r="I107" i="1"/>
  <c r="H107" i="1" s="1"/>
  <c r="J107" i="1" s="1"/>
  <c r="P107" i="1" s="1"/>
  <c r="R106" i="1"/>
  <c r="N106" i="1"/>
  <c r="M106" i="1"/>
  <c r="K106" i="1"/>
  <c r="I106" i="1"/>
  <c r="H106" i="1" s="1"/>
  <c r="J106" i="1" s="1"/>
  <c r="R105" i="1"/>
  <c r="N105" i="1"/>
  <c r="M105" i="1"/>
  <c r="K105" i="1"/>
  <c r="O105" i="1" s="1"/>
  <c r="I105" i="1"/>
  <c r="H105" i="1" s="1"/>
  <c r="J105" i="1" s="1"/>
  <c r="P105" i="1" s="1"/>
  <c r="R104" i="1"/>
  <c r="N104" i="1"/>
  <c r="S104" i="1" s="1"/>
  <c r="M104" i="1"/>
  <c r="K104" i="1"/>
  <c r="I104" i="1"/>
  <c r="H104" i="1" s="1"/>
  <c r="J104" i="1" s="1"/>
  <c r="R103" i="1"/>
  <c r="N103" i="1"/>
  <c r="M103" i="1"/>
  <c r="K103" i="1"/>
  <c r="T103" i="1" s="1"/>
  <c r="I103" i="1"/>
  <c r="H103" i="1" s="1"/>
  <c r="J103" i="1" s="1"/>
  <c r="R102" i="1"/>
  <c r="N102" i="1"/>
  <c r="M102" i="1"/>
  <c r="K102" i="1"/>
  <c r="I102" i="1"/>
  <c r="H102" i="1" s="1"/>
  <c r="J102" i="1" s="1"/>
  <c r="P102" i="1" s="1"/>
  <c r="R101" i="1"/>
  <c r="N101" i="1"/>
  <c r="M101" i="1"/>
  <c r="K101" i="1"/>
  <c r="I101" i="1"/>
  <c r="H101" i="1" s="1"/>
  <c r="J101" i="1" s="1"/>
  <c r="R100" i="1"/>
  <c r="N100" i="1"/>
  <c r="M100" i="1"/>
  <c r="K100" i="1"/>
  <c r="I100" i="1"/>
  <c r="H100" i="1" s="1"/>
  <c r="J100" i="1" s="1"/>
  <c r="R99" i="1"/>
  <c r="N99" i="1"/>
  <c r="M99" i="1"/>
  <c r="K99" i="1"/>
  <c r="I99" i="1"/>
  <c r="H99" i="1" s="1"/>
  <c r="J99" i="1" s="1"/>
  <c r="R98" i="1"/>
  <c r="N98" i="1"/>
  <c r="M98" i="1"/>
  <c r="K98" i="1"/>
  <c r="O98" i="1" s="1"/>
  <c r="I98" i="1"/>
  <c r="H98" i="1" s="1"/>
  <c r="J98" i="1" s="1"/>
  <c r="R97" i="1"/>
  <c r="N97" i="1"/>
  <c r="M97" i="1"/>
  <c r="K97" i="1"/>
  <c r="I97" i="1"/>
  <c r="H97" i="1" s="1"/>
  <c r="J97" i="1" s="1"/>
  <c r="U97" i="1" s="1"/>
  <c r="R96" i="1"/>
  <c r="N96" i="1"/>
  <c r="M96" i="1"/>
  <c r="K96" i="1"/>
  <c r="I96" i="1"/>
  <c r="H96" i="1" s="1"/>
  <c r="J96" i="1" s="1"/>
  <c r="R95" i="1"/>
  <c r="N95" i="1"/>
  <c r="M95" i="1"/>
  <c r="K95" i="1"/>
  <c r="I95" i="1"/>
  <c r="H95" i="1"/>
  <c r="J95" i="1" s="1"/>
  <c r="R94" i="1"/>
  <c r="N94" i="1"/>
  <c r="M94" i="1"/>
  <c r="K94" i="1"/>
  <c r="I94" i="1"/>
  <c r="H94" i="1" s="1"/>
  <c r="J94" i="1" s="1"/>
  <c r="P94" i="1" s="1"/>
  <c r="R93" i="1"/>
  <c r="N93" i="1"/>
  <c r="S93" i="1" s="1"/>
  <c r="M93" i="1"/>
  <c r="K93" i="1"/>
  <c r="I93" i="1"/>
  <c r="H93" i="1" s="1"/>
  <c r="J93" i="1" s="1"/>
  <c r="R92" i="1"/>
  <c r="N92" i="1"/>
  <c r="M92" i="1"/>
  <c r="K92" i="1"/>
  <c r="I92" i="1"/>
  <c r="H92" i="1" s="1"/>
  <c r="J92" i="1" s="1"/>
  <c r="R91" i="1"/>
  <c r="N91" i="1"/>
  <c r="M91" i="1"/>
  <c r="K91" i="1"/>
  <c r="I91" i="1"/>
  <c r="H91" i="1"/>
  <c r="J91" i="1" s="1"/>
  <c r="R90" i="1"/>
  <c r="N90" i="1"/>
  <c r="M90" i="1"/>
  <c r="K90" i="1"/>
  <c r="I90" i="1"/>
  <c r="H90" i="1" s="1"/>
  <c r="J90" i="1" s="1"/>
  <c r="R89" i="1"/>
  <c r="N89" i="1"/>
  <c r="M89" i="1"/>
  <c r="K89" i="1"/>
  <c r="I89" i="1"/>
  <c r="H89" i="1" s="1"/>
  <c r="J89" i="1" s="1"/>
  <c r="R88" i="1"/>
  <c r="N88" i="1"/>
  <c r="M88" i="1"/>
  <c r="K88" i="1"/>
  <c r="I88" i="1"/>
  <c r="H88" i="1" s="1"/>
  <c r="J88" i="1" s="1"/>
  <c r="R87" i="1"/>
  <c r="N87" i="1"/>
  <c r="M87" i="1"/>
  <c r="K87" i="1"/>
  <c r="I87" i="1"/>
  <c r="H87" i="1" s="1"/>
  <c r="J87" i="1" s="1"/>
  <c r="R86" i="1"/>
  <c r="N86" i="1"/>
  <c r="M86" i="1"/>
  <c r="K86" i="1"/>
  <c r="I86" i="1"/>
  <c r="H86" i="1" s="1"/>
  <c r="J86" i="1" s="1"/>
  <c r="R85" i="1"/>
  <c r="N85" i="1"/>
  <c r="M85" i="1"/>
  <c r="K85" i="1"/>
  <c r="I85" i="1"/>
  <c r="H85" i="1"/>
  <c r="J85" i="1" s="1"/>
  <c r="R84" i="1"/>
  <c r="N84" i="1"/>
  <c r="M84" i="1"/>
  <c r="K84" i="1"/>
  <c r="I84" i="1"/>
  <c r="H84" i="1" s="1"/>
  <c r="J84" i="1" s="1"/>
  <c r="R83" i="1"/>
  <c r="N83" i="1"/>
  <c r="M83" i="1"/>
  <c r="K83" i="1"/>
  <c r="I83" i="1"/>
  <c r="H83" i="1" s="1"/>
  <c r="J83" i="1" s="1"/>
  <c r="R82" i="1"/>
  <c r="N82" i="1"/>
  <c r="M82" i="1"/>
  <c r="K82" i="1"/>
  <c r="I82" i="1"/>
  <c r="H82" i="1" s="1"/>
  <c r="J82" i="1" s="1"/>
  <c r="R81" i="1"/>
  <c r="N81" i="1"/>
  <c r="M81" i="1"/>
  <c r="K81" i="1"/>
  <c r="I81" i="1"/>
  <c r="H81" i="1" s="1"/>
  <c r="J81" i="1" s="1"/>
  <c r="Q81" i="1" s="1"/>
  <c r="R80" i="1"/>
  <c r="N80" i="1"/>
  <c r="M80" i="1"/>
  <c r="K80" i="1"/>
  <c r="I80" i="1"/>
  <c r="H80" i="1" s="1"/>
  <c r="J80" i="1" s="1"/>
  <c r="R79" i="1"/>
  <c r="N79" i="1"/>
  <c r="S79" i="1" s="1"/>
  <c r="M79" i="1"/>
  <c r="K79" i="1"/>
  <c r="I79" i="1"/>
  <c r="H79" i="1" s="1"/>
  <c r="J79" i="1" s="1"/>
  <c r="R78" i="1"/>
  <c r="N78" i="1"/>
  <c r="M78" i="1"/>
  <c r="K78" i="1"/>
  <c r="T78" i="1" s="1"/>
  <c r="I78" i="1"/>
  <c r="H78" i="1" s="1"/>
  <c r="J78" i="1" s="1"/>
  <c r="Q78" i="1" s="1"/>
  <c r="R77" i="1"/>
  <c r="N77" i="1"/>
  <c r="M77" i="1"/>
  <c r="K77" i="1"/>
  <c r="I77" i="1"/>
  <c r="H77" i="1"/>
  <c r="J77" i="1" s="1"/>
  <c r="R76" i="1"/>
  <c r="N76" i="1"/>
  <c r="M76" i="1"/>
  <c r="K76" i="1"/>
  <c r="I76" i="1"/>
  <c r="H76" i="1" s="1"/>
  <c r="L75" i="1"/>
  <c r="F75" i="1"/>
  <c r="R74" i="1"/>
  <c r="N74" i="1"/>
  <c r="M74" i="1"/>
  <c r="K74" i="1"/>
  <c r="I74" i="1"/>
  <c r="H74" i="1" s="1"/>
  <c r="J74" i="1" s="1"/>
  <c r="R73" i="1"/>
  <c r="N73" i="1"/>
  <c r="M73" i="1"/>
  <c r="K73" i="1"/>
  <c r="O73" i="1" s="1"/>
  <c r="I73" i="1"/>
  <c r="H73" i="1" s="1"/>
  <c r="J73" i="1" s="1"/>
  <c r="Q73" i="1" s="1"/>
  <c r="R72" i="1"/>
  <c r="N72" i="1"/>
  <c r="M72" i="1"/>
  <c r="K72" i="1"/>
  <c r="I72" i="1"/>
  <c r="H72" i="1" s="1"/>
  <c r="J72" i="1" s="1"/>
  <c r="R71" i="1"/>
  <c r="N71" i="1"/>
  <c r="T71" i="1" s="1"/>
  <c r="M71" i="1"/>
  <c r="K71" i="1"/>
  <c r="O71" i="1" s="1"/>
  <c r="I71" i="1"/>
  <c r="H71" i="1"/>
  <c r="J71" i="1" s="1"/>
  <c r="R70" i="1"/>
  <c r="N70" i="1"/>
  <c r="M70" i="1"/>
  <c r="K70" i="1"/>
  <c r="I70" i="1"/>
  <c r="H70" i="1" s="1"/>
  <c r="J70" i="1" s="1"/>
  <c r="R69" i="1"/>
  <c r="N69" i="1"/>
  <c r="M69" i="1"/>
  <c r="K69" i="1"/>
  <c r="I69" i="1"/>
  <c r="H69" i="1"/>
  <c r="J69" i="1" s="1"/>
  <c r="P69" i="1" s="1"/>
  <c r="R68" i="1"/>
  <c r="N68" i="1"/>
  <c r="M68" i="1"/>
  <c r="K68" i="1"/>
  <c r="I68" i="1"/>
  <c r="H68" i="1" s="1"/>
  <c r="J68" i="1" s="1"/>
  <c r="R67" i="1"/>
  <c r="N67" i="1"/>
  <c r="M67" i="1"/>
  <c r="K67" i="1"/>
  <c r="I67" i="1"/>
  <c r="H67" i="1" s="1"/>
  <c r="J67" i="1" s="1"/>
  <c r="R66" i="1"/>
  <c r="N66" i="1"/>
  <c r="M66" i="1"/>
  <c r="K66" i="1"/>
  <c r="I66" i="1"/>
  <c r="H66" i="1" s="1"/>
  <c r="J66" i="1" s="1"/>
  <c r="L28" i="1"/>
  <c r="G65" i="1"/>
  <c r="F65" i="1"/>
  <c r="R64" i="1"/>
  <c r="N64" i="1"/>
  <c r="M64" i="1"/>
  <c r="K64" i="1"/>
  <c r="O64" i="1" s="1"/>
  <c r="I64" i="1"/>
  <c r="H64" i="1" s="1"/>
  <c r="J64" i="1" s="1"/>
  <c r="R63" i="1"/>
  <c r="N63" i="1"/>
  <c r="M63" i="1"/>
  <c r="K63" i="1"/>
  <c r="O63" i="1" s="1"/>
  <c r="I63" i="1"/>
  <c r="H63" i="1"/>
  <c r="J63" i="1" s="1"/>
  <c r="R62" i="1"/>
  <c r="N62" i="1"/>
  <c r="M62" i="1"/>
  <c r="K62" i="1"/>
  <c r="O62" i="1" s="1"/>
  <c r="I62" i="1"/>
  <c r="H62" i="1" s="1"/>
  <c r="J62" i="1" s="1"/>
  <c r="R61" i="1"/>
  <c r="N61" i="1"/>
  <c r="M61" i="1"/>
  <c r="K61" i="1"/>
  <c r="I61" i="1"/>
  <c r="H61" i="1" s="1"/>
  <c r="J61" i="1" s="1"/>
  <c r="Q61" i="1" s="1"/>
  <c r="R60" i="1"/>
  <c r="N60" i="1"/>
  <c r="M60" i="1"/>
  <c r="K60" i="1"/>
  <c r="I60" i="1"/>
  <c r="H60" i="1" s="1"/>
  <c r="J60" i="1" s="1"/>
  <c r="R59" i="1"/>
  <c r="N59" i="1"/>
  <c r="S59" i="1" s="1"/>
  <c r="M59" i="1"/>
  <c r="K59" i="1"/>
  <c r="T59" i="1" s="1"/>
  <c r="I59" i="1"/>
  <c r="H59" i="1" s="1"/>
  <c r="J59" i="1" s="1"/>
  <c r="Q59" i="1" s="1"/>
  <c r="R58" i="1"/>
  <c r="N58" i="1"/>
  <c r="M58" i="1"/>
  <c r="K58" i="1"/>
  <c r="I58" i="1"/>
  <c r="H58" i="1" s="1"/>
  <c r="J58" i="1" s="1"/>
  <c r="R57" i="1"/>
  <c r="N57" i="1"/>
  <c r="M57" i="1"/>
  <c r="K57" i="1"/>
  <c r="I57" i="1"/>
  <c r="H57" i="1" s="1"/>
  <c r="J57" i="1" s="1"/>
  <c r="R56" i="1"/>
  <c r="N56" i="1"/>
  <c r="M56" i="1"/>
  <c r="K56" i="1"/>
  <c r="I56" i="1"/>
  <c r="H56" i="1" s="1"/>
  <c r="J56" i="1" s="1"/>
  <c r="R55" i="1"/>
  <c r="N55" i="1"/>
  <c r="S55" i="1" s="1"/>
  <c r="M55" i="1"/>
  <c r="K55" i="1"/>
  <c r="I55" i="1"/>
  <c r="H55" i="1" s="1"/>
  <c r="J55" i="1" s="1"/>
  <c r="R54" i="1"/>
  <c r="N54" i="1"/>
  <c r="M54" i="1"/>
  <c r="K54" i="1"/>
  <c r="I54" i="1"/>
  <c r="H54" i="1" s="1"/>
  <c r="J54" i="1" s="1"/>
  <c r="R53" i="1"/>
  <c r="N53" i="1"/>
  <c r="M53" i="1"/>
  <c r="K53" i="1"/>
  <c r="O53" i="1" s="1"/>
  <c r="I53" i="1"/>
  <c r="H53" i="1" s="1"/>
  <c r="J53" i="1" s="1"/>
  <c r="Q53" i="1" s="1"/>
  <c r="R52" i="1"/>
  <c r="N52" i="1"/>
  <c r="M52" i="1"/>
  <c r="K52" i="1"/>
  <c r="I52" i="1"/>
  <c r="H52" i="1"/>
  <c r="J52" i="1" s="1"/>
  <c r="R51" i="1"/>
  <c r="N51" i="1"/>
  <c r="M51" i="1"/>
  <c r="K51" i="1"/>
  <c r="I51" i="1"/>
  <c r="H51" i="1" s="1"/>
  <c r="J51" i="1" s="1"/>
  <c r="R50" i="1"/>
  <c r="N50" i="1"/>
  <c r="M50" i="1"/>
  <c r="K50" i="1"/>
  <c r="I50" i="1"/>
  <c r="H50" i="1"/>
  <c r="J50" i="1" s="1"/>
  <c r="R49" i="1"/>
  <c r="N49" i="1"/>
  <c r="S49" i="1" s="1"/>
  <c r="M49" i="1"/>
  <c r="K49" i="1"/>
  <c r="I49" i="1"/>
  <c r="H49" i="1"/>
  <c r="J49" i="1" s="1"/>
  <c r="R48" i="1"/>
  <c r="N48" i="1"/>
  <c r="M48" i="1"/>
  <c r="K48" i="1"/>
  <c r="I48" i="1"/>
  <c r="H48" i="1" s="1"/>
  <c r="J48" i="1" s="1"/>
  <c r="R47" i="1"/>
  <c r="N47" i="1"/>
  <c r="M47" i="1"/>
  <c r="K47" i="1"/>
  <c r="T47" i="1" s="1"/>
  <c r="I47" i="1"/>
  <c r="H47" i="1" s="1"/>
  <c r="J47" i="1" s="1"/>
  <c r="R46" i="1"/>
  <c r="N46" i="1"/>
  <c r="M46" i="1"/>
  <c r="K46" i="1"/>
  <c r="I46" i="1"/>
  <c r="H46" i="1" s="1"/>
  <c r="J46" i="1" s="1"/>
  <c r="R45" i="1"/>
  <c r="N45" i="1"/>
  <c r="M45" i="1"/>
  <c r="K45" i="1"/>
  <c r="T45" i="1" s="1"/>
  <c r="I45" i="1"/>
  <c r="H45" i="1" s="1"/>
  <c r="J45" i="1" s="1"/>
  <c r="R44" i="1"/>
  <c r="N44" i="1"/>
  <c r="M44" i="1"/>
  <c r="K44" i="1"/>
  <c r="I44" i="1"/>
  <c r="H44" i="1" s="1"/>
  <c r="J44" i="1" s="1"/>
  <c r="V44" i="1" s="1"/>
  <c r="R43" i="1"/>
  <c r="N43" i="1"/>
  <c r="S43" i="1" s="1"/>
  <c r="M43" i="1"/>
  <c r="K43" i="1"/>
  <c r="I43" i="1"/>
  <c r="H43" i="1"/>
  <c r="J43" i="1" s="1"/>
  <c r="R42" i="1"/>
  <c r="N42" i="1"/>
  <c r="M42" i="1"/>
  <c r="K42" i="1"/>
  <c r="I42" i="1"/>
  <c r="H42" i="1" s="1"/>
  <c r="J42" i="1" s="1"/>
  <c r="R41" i="1"/>
  <c r="N41" i="1"/>
  <c r="M41" i="1"/>
  <c r="K41" i="1"/>
  <c r="I41" i="1"/>
  <c r="H41" i="1"/>
  <c r="J41" i="1" s="1"/>
  <c r="Q41" i="1" s="1"/>
  <c r="R40" i="1"/>
  <c r="N40" i="1"/>
  <c r="M40" i="1"/>
  <c r="K40" i="1"/>
  <c r="I40" i="1"/>
  <c r="H40" i="1" s="1"/>
  <c r="J40" i="1" s="1"/>
  <c r="R39" i="1"/>
  <c r="N39" i="1"/>
  <c r="S39" i="1" s="1"/>
  <c r="M39" i="1"/>
  <c r="K39" i="1"/>
  <c r="I39" i="1"/>
  <c r="H39" i="1" s="1"/>
  <c r="J39" i="1" s="1"/>
  <c r="R38" i="1"/>
  <c r="N38" i="1"/>
  <c r="M38" i="1"/>
  <c r="K38" i="1"/>
  <c r="I38" i="1"/>
  <c r="H38" i="1" s="1"/>
  <c r="J38" i="1" s="1"/>
  <c r="R37" i="1"/>
  <c r="N37" i="1"/>
  <c r="Q37" i="1" s="1"/>
  <c r="M37" i="1"/>
  <c r="K37" i="1"/>
  <c r="I37" i="1"/>
  <c r="H37" i="1" s="1"/>
  <c r="J37" i="1" s="1"/>
  <c r="R36" i="1"/>
  <c r="N36" i="1"/>
  <c r="M36" i="1"/>
  <c r="K36" i="1"/>
  <c r="I36" i="1"/>
  <c r="H36" i="1"/>
  <c r="J36" i="1" s="1"/>
  <c r="R35" i="1"/>
  <c r="N35" i="1"/>
  <c r="M35" i="1"/>
  <c r="K35" i="1"/>
  <c r="O35" i="1" s="1"/>
  <c r="I35" i="1"/>
  <c r="H35" i="1" s="1"/>
  <c r="J35" i="1" s="1"/>
  <c r="R34" i="1"/>
  <c r="N34" i="1"/>
  <c r="M34" i="1"/>
  <c r="K34" i="1"/>
  <c r="I34" i="1"/>
  <c r="H34" i="1"/>
  <c r="J34" i="1" s="1"/>
  <c r="R33" i="1"/>
  <c r="N33" i="1"/>
  <c r="M33" i="1"/>
  <c r="K33" i="1"/>
  <c r="I33" i="1"/>
  <c r="H33" i="1" s="1"/>
  <c r="J33" i="1" s="1"/>
  <c r="P33" i="1" s="1"/>
  <c r="R32" i="1"/>
  <c r="N32" i="1"/>
  <c r="M32" i="1"/>
  <c r="K32" i="1"/>
  <c r="I32" i="1"/>
  <c r="H32" i="1" s="1"/>
  <c r="J32" i="1" s="1"/>
  <c r="R31" i="1"/>
  <c r="N31" i="1"/>
  <c r="M31" i="1"/>
  <c r="K31" i="1"/>
  <c r="I31" i="1"/>
  <c r="H31" i="1"/>
  <c r="J31" i="1" s="1"/>
  <c r="R30" i="1"/>
  <c r="N30" i="1"/>
  <c r="M30" i="1"/>
  <c r="K30" i="1"/>
  <c r="I30" i="1"/>
  <c r="H30" i="1" s="1"/>
  <c r="J30" i="1" s="1"/>
  <c r="R29" i="1"/>
  <c r="N29" i="1"/>
  <c r="S29" i="1" s="1"/>
  <c r="M29" i="1"/>
  <c r="K29" i="1"/>
  <c r="I29" i="1"/>
  <c r="H29" i="1" s="1"/>
  <c r="G28" i="1"/>
  <c r="F28" i="1"/>
  <c r="R27" i="1"/>
  <c r="N27" i="1"/>
  <c r="S27" i="1" s="1"/>
  <c r="M27" i="1"/>
  <c r="K27" i="1"/>
  <c r="T27" i="1" s="1"/>
  <c r="I27" i="1"/>
  <c r="H27" i="1" s="1"/>
  <c r="J27" i="1" s="1"/>
  <c r="R26" i="1"/>
  <c r="N26" i="1"/>
  <c r="M26" i="1"/>
  <c r="K26" i="1"/>
  <c r="I26" i="1"/>
  <c r="H26" i="1"/>
  <c r="J26" i="1" s="1"/>
  <c r="R25" i="1"/>
  <c r="N25" i="1"/>
  <c r="T25" i="1" s="1"/>
  <c r="M25" i="1"/>
  <c r="K25" i="1"/>
  <c r="I25" i="1"/>
  <c r="H25" i="1" s="1"/>
  <c r="J25" i="1" s="1"/>
  <c r="R24" i="1"/>
  <c r="N24" i="1"/>
  <c r="M24" i="1"/>
  <c r="K24" i="1"/>
  <c r="I24" i="1"/>
  <c r="H24" i="1" s="1"/>
  <c r="R23" i="1"/>
  <c r="N23" i="1"/>
  <c r="N22" i="1" s="1"/>
  <c r="N11" i="1" s="1"/>
  <c r="M23" i="1"/>
  <c r="K23" i="1"/>
  <c r="I23" i="1"/>
  <c r="H23" i="1" s="1"/>
  <c r="J23" i="1" s="1"/>
  <c r="L22" i="1"/>
  <c r="L11" i="1" s="1"/>
  <c r="G22" i="1"/>
  <c r="F22" i="1"/>
  <c r="R21" i="1"/>
  <c r="N21" i="1"/>
  <c r="M21" i="1"/>
  <c r="K21" i="1"/>
  <c r="I21" i="1"/>
  <c r="H21" i="1" s="1"/>
  <c r="J21" i="1" s="1"/>
  <c r="P21" i="1" s="1"/>
  <c r="R20" i="1"/>
  <c r="N20" i="1"/>
  <c r="M20" i="1"/>
  <c r="K20" i="1"/>
  <c r="I20" i="1"/>
  <c r="H20" i="1"/>
  <c r="J20" i="1" s="1"/>
  <c r="R19" i="1"/>
  <c r="N19" i="1"/>
  <c r="M19" i="1"/>
  <c r="K19" i="1"/>
  <c r="I19" i="1"/>
  <c r="H19" i="1" s="1"/>
  <c r="J19" i="1" s="1"/>
  <c r="R18" i="1"/>
  <c r="N18" i="1"/>
  <c r="M18" i="1"/>
  <c r="K18" i="1"/>
  <c r="I18" i="1"/>
  <c r="H18" i="1"/>
  <c r="J18" i="1" s="1"/>
  <c r="R17" i="1"/>
  <c r="N17" i="1"/>
  <c r="M17" i="1"/>
  <c r="K17" i="1"/>
  <c r="I17" i="1"/>
  <c r="H17" i="1"/>
  <c r="J17" i="1" s="1"/>
  <c r="P17" i="1" s="1"/>
  <c r="R16" i="1"/>
  <c r="N16" i="1"/>
  <c r="M16" i="1"/>
  <c r="K16" i="1"/>
  <c r="O16" i="1" s="1"/>
  <c r="I16" i="1"/>
  <c r="H16" i="1" s="1"/>
  <c r="J16" i="1" s="1"/>
  <c r="Q16" i="1" s="1"/>
  <c r="R15" i="1"/>
  <c r="N15" i="1"/>
  <c r="M15" i="1"/>
  <c r="K15" i="1"/>
  <c r="I15" i="1"/>
  <c r="H15" i="1" s="1"/>
  <c r="J15" i="1" s="1"/>
  <c r="R14" i="1"/>
  <c r="N14" i="1"/>
  <c r="T14" i="1" s="1"/>
  <c r="M14" i="1"/>
  <c r="K14" i="1"/>
  <c r="I14" i="1"/>
  <c r="H14" i="1"/>
  <c r="J14" i="1" s="1"/>
  <c r="R13" i="1"/>
  <c r="N13" i="1"/>
  <c r="M13" i="1"/>
  <c r="K13" i="1"/>
  <c r="I13" i="1"/>
  <c r="H13" i="1" s="1"/>
  <c r="J13" i="1" s="1"/>
  <c r="R12" i="1"/>
  <c r="N12" i="1"/>
  <c r="M12" i="1"/>
  <c r="K12" i="1"/>
  <c r="O12" i="1" s="1"/>
  <c r="I12" i="1"/>
  <c r="H12" i="1" s="1"/>
  <c r="J12" i="1" s="1"/>
  <c r="Q12" i="1" s="1"/>
  <c r="G11" i="1"/>
  <c r="F11" i="1"/>
  <c r="G10" i="1"/>
  <c r="F10" i="1"/>
  <c r="F9" i="1" s="1"/>
  <c r="G9" i="1"/>
  <c r="S46" i="1" l="1"/>
  <c r="S145" i="1"/>
  <c r="U54" i="1"/>
  <c r="T16" i="1"/>
  <c r="S196" i="1"/>
  <c r="T63" i="1"/>
  <c r="S155" i="1"/>
  <c r="U19" i="1"/>
  <c r="S206" i="1"/>
  <c r="T84" i="1"/>
  <c r="V110" i="1"/>
  <c r="T250" i="1"/>
  <c r="S48" i="1"/>
  <c r="T54" i="1"/>
  <c r="O57" i="1"/>
  <c r="O118" i="1"/>
  <c r="O157" i="1"/>
  <c r="O192" i="1"/>
  <c r="Q85" i="1"/>
  <c r="U187" i="1"/>
  <c r="U199" i="1"/>
  <c r="Q201" i="1"/>
  <c r="Q206" i="1"/>
  <c r="S214" i="1"/>
  <c r="T258" i="1"/>
  <c r="Q46" i="1"/>
  <c r="Q72" i="1"/>
  <c r="T73" i="1"/>
  <c r="S106" i="1"/>
  <c r="V119" i="1"/>
  <c r="O141" i="1"/>
  <c r="O41" i="1"/>
  <c r="T44" i="1"/>
  <c r="O46" i="1"/>
  <c r="P71" i="1"/>
  <c r="O82" i="1"/>
  <c r="V127" i="1"/>
  <c r="P170" i="1"/>
  <c r="V174" i="1"/>
  <c r="O196" i="1"/>
  <c r="T212" i="1"/>
  <c r="O224" i="1"/>
  <c r="O237" i="1"/>
  <c r="O26" i="1"/>
  <c r="S41" i="1"/>
  <c r="O68" i="1"/>
  <c r="S128" i="1"/>
  <c r="P134" i="1"/>
  <c r="S135" i="1"/>
  <c r="O137" i="1"/>
  <c r="S143" i="1"/>
  <c r="S152" i="1"/>
  <c r="O155" i="1"/>
  <c r="S156" i="1"/>
  <c r="S166" i="1"/>
  <c r="O183" i="1"/>
  <c r="O190" i="1"/>
  <c r="U201" i="1"/>
  <c r="S210" i="1"/>
  <c r="Q231" i="1"/>
  <c r="R243" i="1"/>
  <c r="P256" i="1"/>
  <c r="L10" i="1"/>
  <c r="L9" i="1" s="1"/>
  <c r="U136" i="1"/>
  <c r="T226" i="1"/>
  <c r="T12" i="1"/>
  <c r="V136" i="1"/>
  <c r="K175" i="1"/>
  <c r="S87" i="1"/>
  <c r="V87" i="1"/>
  <c r="T87" i="1"/>
  <c r="V103" i="1"/>
  <c r="P13" i="1"/>
  <c r="Q13" i="1"/>
  <c r="N238" i="1"/>
  <c r="N232" i="1" s="1"/>
  <c r="S61" i="1"/>
  <c r="S178" i="1"/>
  <c r="S14" i="1"/>
  <c r="S57" i="1"/>
  <c r="P89" i="1"/>
  <c r="Q21" i="1"/>
  <c r="U89" i="1"/>
  <c r="S124" i="1"/>
  <c r="U150" i="1"/>
  <c r="S157" i="1"/>
  <c r="O160" i="1"/>
  <c r="S204" i="1"/>
  <c r="T233" i="1"/>
  <c r="S12" i="1"/>
  <c r="Q17" i="1"/>
  <c r="O25" i="1"/>
  <c r="O34" i="1"/>
  <c r="U45" i="1"/>
  <c r="S53" i="1"/>
  <c r="S64" i="1"/>
  <c r="R65" i="1"/>
  <c r="R28" i="1" s="1"/>
  <c r="Q69" i="1"/>
  <c r="S73" i="1"/>
  <c r="V79" i="1"/>
  <c r="S85" i="1"/>
  <c r="Q89" i="1"/>
  <c r="S116" i="1"/>
  <c r="U132" i="1"/>
  <c r="U149" i="1"/>
  <c r="S150" i="1"/>
  <c r="U159" i="1"/>
  <c r="T164" i="1"/>
  <c r="O176" i="1"/>
  <c r="P221" i="1"/>
  <c r="S226" i="1"/>
  <c r="S231" i="1"/>
  <c r="V236" i="1"/>
  <c r="U256" i="1"/>
  <c r="S33" i="1"/>
  <c r="S80" i="1"/>
  <c r="S241" i="1"/>
  <c r="U59" i="1"/>
  <c r="U103" i="1"/>
  <c r="R181" i="1"/>
  <c r="S47" i="1"/>
  <c r="V72" i="1"/>
  <c r="O78" i="1"/>
  <c r="V132" i="1"/>
  <c r="T163" i="1"/>
  <c r="T184" i="1"/>
  <c r="O249" i="1"/>
  <c r="S16" i="1"/>
  <c r="U30" i="1"/>
  <c r="P36" i="1"/>
  <c r="O37" i="1"/>
  <c r="S45" i="1"/>
  <c r="Q51" i="1"/>
  <c r="U52" i="1"/>
  <c r="T61" i="1"/>
  <c r="S63" i="1"/>
  <c r="V85" i="1"/>
  <c r="U94" i="1"/>
  <c r="T116" i="1"/>
  <c r="T118" i="1"/>
  <c r="Q138" i="1"/>
  <c r="U145" i="1"/>
  <c r="S154" i="1"/>
  <c r="I172" i="1"/>
  <c r="R197" i="1"/>
  <c r="R188" i="1" s="1"/>
  <c r="O218" i="1"/>
  <c r="Q226" i="1"/>
  <c r="U227" i="1"/>
  <c r="O248" i="1"/>
  <c r="O258" i="1"/>
  <c r="O261" i="1"/>
  <c r="V262" i="1"/>
  <c r="K266" i="1"/>
  <c r="K264" i="1" s="1"/>
  <c r="S258" i="1"/>
  <c r="S70" i="1"/>
  <c r="U110" i="1"/>
  <c r="U140" i="1"/>
  <c r="U46" i="1"/>
  <c r="V20" i="1"/>
  <c r="V31" i="1"/>
  <c r="U34" i="1"/>
  <c r="T38" i="1"/>
  <c r="Q57" i="1"/>
  <c r="S137" i="1"/>
  <c r="R172" i="1"/>
  <c r="T185" i="1"/>
  <c r="O14" i="1"/>
  <c r="S15" i="1"/>
  <c r="S19" i="1"/>
  <c r="O24" i="1"/>
  <c r="S34" i="1"/>
  <c r="T43" i="1"/>
  <c r="T48" i="1"/>
  <c r="T51" i="1"/>
  <c r="U61" i="1"/>
  <c r="S62" i="1"/>
  <c r="U67" i="1"/>
  <c r="U83" i="1"/>
  <c r="O94" i="1"/>
  <c r="U118" i="1"/>
  <c r="S122" i="1"/>
  <c r="U134" i="1"/>
  <c r="Q137" i="1"/>
  <c r="O138" i="1"/>
  <c r="U142" i="1"/>
  <c r="V145" i="1"/>
  <c r="R144" i="1"/>
  <c r="O166" i="1"/>
  <c r="O191" i="1"/>
  <c r="Q199" i="1"/>
  <c r="Q220" i="1"/>
  <c r="V221" i="1"/>
  <c r="V242" i="1"/>
  <c r="P254" i="1"/>
  <c r="U255" i="1"/>
  <c r="U261" i="1"/>
  <c r="Q106" i="1"/>
  <c r="V106" i="1"/>
  <c r="P106" i="1"/>
  <c r="J198" i="1"/>
  <c r="V198" i="1" s="1"/>
  <c r="H197" i="1"/>
  <c r="H188" i="1" s="1"/>
  <c r="P200" i="1"/>
  <c r="Q200" i="1"/>
  <c r="Q14" i="1"/>
  <c r="P14" i="1"/>
  <c r="V178" i="1"/>
  <c r="P178" i="1"/>
  <c r="Q178" i="1"/>
  <c r="P18" i="1"/>
  <c r="Q18" i="1"/>
  <c r="P163" i="1"/>
  <c r="V163" i="1"/>
  <c r="Q163" i="1"/>
  <c r="Q39" i="1"/>
  <c r="P39" i="1"/>
  <c r="Q86" i="1"/>
  <c r="P86" i="1"/>
  <c r="V86" i="1"/>
  <c r="P43" i="1"/>
  <c r="Q43" i="1"/>
  <c r="Q186" i="1"/>
  <c r="P186" i="1"/>
  <c r="Q31" i="1"/>
  <c r="V140" i="1"/>
  <c r="Q140" i="1"/>
  <c r="T33" i="1"/>
  <c r="O33" i="1"/>
  <c r="V224" i="1"/>
  <c r="T224" i="1"/>
  <c r="T60" i="1"/>
  <c r="V60" i="1"/>
  <c r="U92" i="1"/>
  <c r="S98" i="1"/>
  <c r="S114" i="1"/>
  <c r="S117" i="1"/>
  <c r="T117" i="1"/>
  <c r="T126" i="1"/>
  <c r="V158" i="1"/>
  <c r="P190" i="1"/>
  <c r="Q190" i="1"/>
  <c r="U191" i="1"/>
  <c r="U214" i="1"/>
  <c r="I259" i="1"/>
  <c r="R264" i="1"/>
  <c r="O102" i="1"/>
  <c r="V102" i="1"/>
  <c r="S173" i="1"/>
  <c r="N172" i="1"/>
  <c r="S77" i="1"/>
  <c r="V77" i="1"/>
  <c r="V18" i="1"/>
  <c r="T29" i="1"/>
  <c r="O29" i="1"/>
  <c r="S90" i="1"/>
  <c r="U186" i="1"/>
  <c r="O59" i="1"/>
  <c r="T68" i="1"/>
  <c r="V93" i="1"/>
  <c r="U12" i="1"/>
  <c r="O92" i="1"/>
  <c r="T92" i="1"/>
  <c r="S95" i="1"/>
  <c r="V95" i="1"/>
  <c r="O132" i="1"/>
  <c r="P132" i="1"/>
  <c r="V253" i="1"/>
  <c r="T253" i="1"/>
  <c r="S192" i="1"/>
  <c r="T192" i="1"/>
  <c r="P250" i="1"/>
  <c r="Q250" i="1"/>
  <c r="T95" i="1"/>
  <c r="P174" i="1"/>
  <c r="Q174" i="1"/>
  <c r="K22" i="1"/>
  <c r="T22" i="1" s="1"/>
  <c r="O38" i="1"/>
  <c r="T49" i="1"/>
  <c r="O49" i="1"/>
  <c r="O51" i="1"/>
  <c r="M22" i="1"/>
  <c r="Q97" i="1"/>
  <c r="T100" i="1"/>
  <c r="U113" i="1"/>
  <c r="U123" i="1"/>
  <c r="S164" i="1"/>
  <c r="V191" i="1"/>
  <c r="T191" i="1"/>
  <c r="O204" i="1"/>
  <c r="P210" i="1"/>
  <c r="T20" i="1"/>
  <c r="U53" i="1"/>
  <c r="T58" i="1"/>
  <c r="S58" i="1"/>
  <c r="Q77" i="1"/>
  <c r="Q102" i="1"/>
  <c r="N144" i="1"/>
  <c r="N130" i="1" s="1"/>
  <c r="V186" i="1"/>
  <c r="S191" i="1"/>
  <c r="S198" i="1"/>
  <c r="V223" i="1"/>
  <c r="T236" i="1"/>
  <c r="V250" i="1"/>
  <c r="S18" i="1"/>
  <c r="T42" i="1"/>
  <c r="S42" i="1"/>
  <c r="Q45" i="1"/>
  <c r="P45" i="1"/>
  <c r="O48" i="1"/>
  <c r="V54" i="1"/>
  <c r="U62" i="1"/>
  <c r="T86" i="1"/>
  <c r="O86" i="1"/>
  <c r="Q101" i="1"/>
  <c r="V101" i="1"/>
  <c r="Q118" i="1"/>
  <c r="V118" i="1"/>
  <c r="U119" i="1"/>
  <c r="O126" i="1"/>
  <c r="S149" i="1"/>
  <c r="T151" i="1"/>
  <c r="S158" i="1"/>
  <c r="S160" i="1"/>
  <c r="I181" i="1"/>
  <c r="H182" i="1"/>
  <c r="T190" i="1"/>
  <c r="Q192" i="1"/>
  <c r="O193" i="1"/>
  <c r="T193" i="1"/>
  <c r="T207" i="1"/>
  <c r="S207" i="1"/>
  <c r="O208" i="1"/>
  <c r="T219" i="1"/>
  <c r="S229" i="1"/>
  <c r="N228" i="1"/>
  <c r="N203" i="1" s="1"/>
  <c r="Q236" i="1"/>
  <c r="U242" i="1"/>
  <c r="O250" i="1"/>
  <c r="O253" i="1"/>
  <c r="Q254" i="1"/>
  <c r="O262" i="1"/>
  <c r="S94" i="1"/>
  <c r="V94" i="1"/>
  <c r="J269" i="1"/>
  <c r="V269" i="1" s="1"/>
  <c r="H268" i="1"/>
  <c r="P97" i="1"/>
  <c r="U124" i="1"/>
  <c r="Q245" i="1"/>
  <c r="P245" i="1"/>
  <c r="P26" i="1"/>
  <c r="Q26" i="1"/>
  <c r="S20" i="1"/>
  <c r="O54" i="1"/>
  <c r="S60" i="1"/>
  <c r="U116" i="1"/>
  <c r="P156" i="1"/>
  <c r="O158" i="1"/>
  <c r="P220" i="1"/>
  <c r="S236" i="1"/>
  <c r="U239" i="1"/>
  <c r="U16" i="1"/>
  <c r="O27" i="1"/>
  <c r="U36" i="1"/>
  <c r="O43" i="1"/>
  <c r="P52" i="1"/>
  <c r="Q52" i="1"/>
  <c r="V134" i="1"/>
  <c r="T134" i="1"/>
  <c r="U190" i="1"/>
  <c r="U234" i="1"/>
  <c r="V245" i="1"/>
  <c r="Q20" i="1"/>
  <c r="U20" i="1"/>
  <c r="O23" i="1"/>
  <c r="O31" i="1"/>
  <c r="S37" i="1"/>
  <c r="U47" i="1"/>
  <c r="T18" i="1"/>
  <c r="V35" i="1"/>
  <c r="T35" i="1"/>
  <c r="S35" i="1"/>
  <c r="V38" i="1"/>
  <c r="U41" i="1"/>
  <c r="Q55" i="1"/>
  <c r="P59" i="1"/>
  <c r="O70" i="1"/>
  <c r="S78" i="1"/>
  <c r="V78" i="1"/>
  <c r="T79" i="1"/>
  <c r="P81" i="1"/>
  <c r="U102" i="1"/>
  <c r="T108" i="1"/>
  <c r="T109" i="1"/>
  <c r="Q114" i="1"/>
  <c r="O140" i="1"/>
  <c r="V141" i="1"/>
  <c r="S141" i="1"/>
  <c r="V150" i="1"/>
  <c r="U156" i="1"/>
  <c r="T158" i="1"/>
  <c r="K181" i="1"/>
  <c r="U206" i="1"/>
  <c r="O231" i="1"/>
  <c r="T231" i="1"/>
  <c r="U253" i="1"/>
  <c r="Q265" i="1"/>
  <c r="V260" i="1"/>
  <c r="U81" i="1"/>
  <c r="U86" i="1"/>
  <c r="U87" i="1"/>
  <c r="Q105" i="1"/>
  <c r="V105" i="1"/>
  <c r="O106" i="1"/>
  <c r="T106" i="1"/>
  <c r="V111" i="1"/>
  <c r="V139" i="1"/>
  <c r="Q145" i="1"/>
  <c r="U147" i="1"/>
  <c r="U174" i="1"/>
  <c r="O178" i="1"/>
  <c r="T178" i="1"/>
  <c r="V187" i="1"/>
  <c r="T200" i="1"/>
  <c r="O210" i="1"/>
  <c r="T210" i="1"/>
  <c r="T218" i="1"/>
  <c r="T230" i="1"/>
  <c r="U252" i="1"/>
  <c r="N259" i="1"/>
  <c r="N246" i="1" s="1"/>
  <c r="S260" i="1"/>
  <c r="Q262" i="1"/>
  <c r="P31" i="1"/>
  <c r="V33" i="1"/>
  <c r="P37" i="1"/>
  <c r="O39" i="1"/>
  <c r="S44" i="1"/>
  <c r="U51" i="1"/>
  <c r="T52" i="1"/>
  <c r="U57" i="1"/>
  <c r="O72" i="1"/>
  <c r="O76" i="1"/>
  <c r="T76" i="1"/>
  <c r="Q93" i="1"/>
  <c r="T94" i="1"/>
  <c r="V109" i="1"/>
  <c r="O111" i="1"/>
  <c r="U115" i="1"/>
  <c r="O164" i="1"/>
  <c r="T174" i="1"/>
  <c r="Q176" i="1"/>
  <c r="S187" i="1"/>
  <c r="M197" i="1"/>
  <c r="M188" i="1" s="1"/>
  <c r="U210" i="1"/>
  <c r="U226" i="1"/>
  <c r="O235" i="1"/>
  <c r="O236" i="1"/>
  <c r="U241" i="1"/>
  <c r="S248" i="1"/>
  <c r="T260" i="1"/>
  <c r="I264" i="1"/>
  <c r="V14" i="1"/>
  <c r="U15" i="1"/>
  <c r="V16" i="1"/>
  <c r="S25" i="1"/>
  <c r="U39" i="1"/>
  <c r="V51" i="1"/>
  <c r="S51" i="1"/>
  <c r="O90" i="1"/>
  <c r="U95" i="1"/>
  <c r="S96" i="1"/>
  <c r="U99" i="1"/>
  <c r="S112" i="1"/>
  <c r="Q132" i="1"/>
  <c r="S139" i="1"/>
  <c r="P145" i="1"/>
  <c r="O145" i="1"/>
  <c r="U151" i="1"/>
  <c r="T155" i="1"/>
  <c r="T157" i="1"/>
  <c r="U160" i="1"/>
  <c r="R168" i="1"/>
  <c r="U184" i="1"/>
  <c r="T187" i="1"/>
  <c r="T208" i="1"/>
  <c r="T211" i="1"/>
  <c r="U216" i="1"/>
  <c r="S218" i="1"/>
  <c r="S222" i="1"/>
  <c r="V226" i="1"/>
  <c r="U236" i="1"/>
  <c r="I238" i="1"/>
  <c r="I232" i="1" s="1"/>
  <c r="U43" i="1"/>
  <c r="O55" i="1"/>
  <c r="S71" i="1"/>
  <c r="S74" i="1"/>
  <c r="S82" i="1"/>
  <c r="S86" i="1"/>
  <c r="S88" i="1"/>
  <c r="Q94" i="1"/>
  <c r="S101" i="1"/>
  <c r="S103" i="1"/>
  <c r="S110" i="1"/>
  <c r="P113" i="1"/>
  <c r="K120" i="1"/>
  <c r="K75" i="1" s="1"/>
  <c r="U125" i="1"/>
  <c r="V128" i="1"/>
  <c r="O135" i="1"/>
  <c r="O142" i="1"/>
  <c r="O146" i="1"/>
  <c r="S147" i="1"/>
  <c r="Q149" i="1"/>
  <c r="Q150" i="1"/>
  <c r="T160" i="1"/>
  <c r="U163" i="1"/>
  <c r="S171" i="1"/>
  <c r="R175" i="1"/>
  <c r="S200" i="1"/>
  <c r="V214" i="1"/>
  <c r="R238" i="1"/>
  <c r="R232" i="1" s="1"/>
  <c r="U245" i="1"/>
  <c r="O255" i="1"/>
  <c r="T262" i="1"/>
  <c r="U265" i="1"/>
  <c r="V12" i="1"/>
  <c r="O18" i="1"/>
  <c r="O20" i="1"/>
  <c r="R22" i="1"/>
  <c r="R11" i="1" s="1"/>
  <c r="V26" i="1"/>
  <c r="U33" i="1"/>
  <c r="T34" i="1"/>
  <c r="T41" i="1"/>
  <c r="T46" i="1"/>
  <c r="T57" i="1"/>
  <c r="V59" i="1"/>
  <c r="U60" i="1"/>
  <c r="T62" i="1"/>
  <c r="T64" i="1"/>
  <c r="S68" i="1"/>
  <c r="T102" i="1"/>
  <c r="U107" i="1"/>
  <c r="S118" i="1"/>
  <c r="O134" i="1"/>
  <c r="U135" i="1"/>
  <c r="O151" i="1"/>
  <c r="U162" i="1"/>
  <c r="T166" i="1"/>
  <c r="U167" i="1"/>
  <c r="U170" i="1"/>
  <c r="U200" i="1"/>
  <c r="V206" i="1"/>
  <c r="U207" i="1"/>
  <c r="U209" i="1"/>
  <c r="V212" i="1"/>
  <c r="V220" i="1"/>
  <c r="O226" i="1"/>
  <c r="V231" i="1"/>
  <c r="O233" i="1"/>
  <c r="T239" i="1"/>
  <c r="Q23" i="1"/>
  <c r="P23" i="1"/>
  <c r="Q27" i="1"/>
  <c r="P27" i="1"/>
  <c r="Q25" i="1"/>
  <c r="P25" i="1"/>
  <c r="V25" i="1"/>
  <c r="Q15" i="1"/>
  <c r="P15" i="1"/>
  <c r="J24" i="1"/>
  <c r="U24" i="1" s="1"/>
  <c r="H22" i="1"/>
  <c r="H11" i="1" s="1"/>
  <c r="Q19" i="1"/>
  <c r="P19" i="1"/>
  <c r="Q32" i="1"/>
  <c r="P32" i="1"/>
  <c r="U32" i="1"/>
  <c r="P40" i="1"/>
  <c r="Q40" i="1"/>
  <c r="U40" i="1"/>
  <c r="P56" i="1"/>
  <c r="Q56" i="1"/>
  <c r="U56" i="1"/>
  <c r="V27" i="1"/>
  <c r="O114" i="1"/>
  <c r="T114" i="1"/>
  <c r="M11" i="1"/>
  <c r="V30" i="1"/>
  <c r="T30" i="1"/>
  <c r="O30" i="1"/>
  <c r="T32" i="1"/>
  <c r="V32" i="1"/>
  <c r="T36" i="1"/>
  <c r="V36" i="1"/>
  <c r="S36" i="1"/>
  <c r="O36" i="1"/>
  <c r="T40" i="1"/>
  <c r="S40" i="1"/>
  <c r="O40" i="1"/>
  <c r="V40" i="1"/>
  <c r="Q70" i="1"/>
  <c r="P70" i="1"/>
  <c r="Q80" i="1"/>
  <c r="P80" i="1"/>
  <c r="P91" i="1"/>
  <c r="Q91" i="1"/>
  <c r="S115" i="1"/>
  <c r="V115" i="1"/>
  <c r="T115" i="1"/>
  <c r="Q115" i="1"/>
  <c r="N120" i="1"/>
  <c r="O121" i="1"/>
  <c r="T121" i="1"/>
  <c r="S121" i="1"/>
  <c r="P155" i="1"/>
  <c r="U155" i="1"/>
  <c r="Q155" i="1"/>
  <c r="V13" i="1"/>
  <c r="O15" i="1"/>
  <c r="T15" i="1"/>
  <c r="V17" i="1"/>
  <c r="O19" i="1"/>
  <c r="T19" i="1"/>
  <c r="V21" i="1"/>
  <c r="V23" i="1"/>
  <c r="U26" i="1"/>
  <c r="O32" i="1"/>
  <c r="Q36" i="1"/>
  <c r="U49" i="1"/>
  <c r="U58" i="1"/>
  <c r="P64" i="1"/>
  <c r="U64" i="1"/>
  <c r="V64" i="1"/>
  <c r="Q64" i="1"/>
  <c r="S66" i="1"/>
  <c r="V66" i="1"/>
  <c r="T66" i="1"/>
  <c r="N65" i="1"/>
  <c r="O66" i="1"/>
  <c r="P74" i="1"/>
  <c r="Q74" i="1"/>
  <c r="Q98" i="1"/>
  <c r="V98" i="1"/>
  <c r="P98" i="1"/>
  <c r="O108" i="1"/>
  <c r="V108" i="1"/>
  <c r="S108" i="1"/>
  <c r="H133" i="1"/>
  <c r="J133" i="1" s="1"/>
  <c r="U133" i="1" s="1"/>
  <c r="P167" i="1"/>
  <c r="Q167" i="1"/>
  <c r="U25" i="1"/>
  <c r="S30" i="1"/>
  <c r="T31" i="1"/>
  <c r="Q33" i="1"/>
  <c r="T37" i="1"/>
  <c r="O47" i="1"/>
  <c r="V49" i="1"/>
  <c r="T50" i="1"/>
  <c r="S50" i="1"/>
  <c r="V50" i="1"/>
  <c r="O50" i="1"/>
  <c r="U55" i="1"/>
  <c r="P61" i="1"/>
  <c r="H65" i="1"/>
  <c r="H28" i="1" s="1"/>
  <c r="Q68" i="1"/>
  <c r="V68" i="1"/>
  <c r="U70" i="1"/>
  <c r="P83" i="1"/>
  <c r="Q83" i="1"/>
  <c r="U84" i="1"/>
  <c r="P114" i="1"/>
  <c r="V117" i="1"/>
  <c r="U117" i="1"/>
  <c r="Q117" i="1"/>
  <c r="Q143" i="1"/>
  <c r="P143" i="1"/>
  <c r="V143" i="1"/>
  <c r="T171" i="1"/>
  <c r="O171" i="1"/>
  <c r="O265" i="1"/>
  <c r="P265" i="1"/>
  <c r="P62" i="1"/>
  <c r="V62" i="1"/>
  <c r="S32" i="1"/>
  <c r="U91" i="1"/>
  <c r="P12" i="1"/>
  <c r="U13" i="1"/>
  <c r="P16" i="1"/>
  <c r="U17" i="1"/>
  <c r="P20" i="1"/>
  <c r="U21" i="1"/>
  <c r="P30" i="1"/>
  <c r="Q30" i="1"/>
  <c r="P34" i="1"/>
  <c r="Q34" i="1"/>
  <c r="V34" i="1"/>
  <c r="P42" i="1"/>
  <c r="Q42" i="1"/>
  <c r="P55" i="1"/>
  <c r="U69" i="1"/>
  <c r="M65" i="1"/>
  <c r="U74" i="1"/>
  <c r="Q96" i="1"/>
  <c r="P96" i="1"/>
  <c r="Q100" i="1"/>
  <c r="P100" i="1"/>
  <c r="O101" i="1"/>
  <c r="T101" i="1"/>
  <c r="Q141" i="1"/>
  <c r="P141" i="1"/>
  <c r="P147" i="1"/>
  <c r="Q147" i="1"/>
  <c r="P164" i="1"/>
  <c r="Q164" i="1"/>
  <c r="P58" i="1"/>
  <c r="Q58" i="1"/>
  <c r="U23" i="1"/>
  <c r="U31" i="1"/>
  <c r="P44" i="1"/>
  <c r="Q44" i="1"/>
  <c r="T56" i="1"/>
  <c r="S56" i="1"/>
  <c r="O56" i="1"/>
  <c r="V56" i="1"/>
  <c r="U63" i="1"/>
  <c r="J76" i="1"/>
  <c r="V76" i="1" s="1"/>
  <c r="Q90" i="1"/>
  <c r="V90" i="1"/>
  <c r="P90" i="1"/>
  <c r="P127" i="1"/>
  <c r="Q127" i="1"/>
  <c r="T150" i="1"/>
  <c r="P150" i="1"/>
  <c r="K144" i="1"/>
  <c r="O150" i="1"/>
  <c r="P202" i="1"/>
  <c r="U202" i="1"/>
  <c r="Q202" i="1"/>
  <c r="T244" i="1"/>
  <c r="S244" i="1"/>
  <c r="N243" i="1"/>
  <c r="O244" i="1"/>
  <c r="O243" i="1" s="1"/>
  <c r="T13" i="1"/>
  <c r="S13" i="1"/>
  <c r="V15" i="1"/>
  <c r="T17" i="1"/>
  <c r="S17" i="1"/>
  <c r="V19" i="1"/>
  <c r="T21" i="1"/>
  <c r="S21" i="1"/>
  <c r="I22" i="1"/>
  <c r="I11" i="1" s="1"/>
  <c r="S23" i="1"/>
  <c r="T24" i="1"/>
  <c r="T26" i="1"/>
  <c r="S26" i="1"/>
  <c r="J29" i="1"/>
  <c r="U29" i="1" s="1"/>
  <c r="P46" i="1"/>
  <c r="V46" i="1"/>
  <c r="P47" i="1"/>
  <c r="Q47" i="1"/>
  <c r="P53" i="1"/>
  <c r="T53" i="1"/>
  <c r="Q62" i="1"/>
  <c r="P73" i="1"/>
  <c r="Q82" i="1"/>
  <c r="V82" i="1"/>
  <c r="P82" i="1"/>
  <c r="S102" i="1"/>
  <c r="V104" i="1"/>
  <c r="T104" i="1"/>
  <c r="O104" i="1"/>
  <c r="T110" i="1"/>
  <c r="P110" i="1"/>
  <c r="O124" i="1"/>
  <c r="T124" i="1"/>
  <c r="S177" i="1"/>
  <c r="T177" i="1"/>
  <c r="N175" i="1"/>
  <c r="Q49" i="1"/>
  <c r="P49" i="1"/>
  <c r="O189" i="1"/>
  <c r="T189" i="1"/>
  <c r="O251" i="1"/>
  <c r="V251" i="1"/>
  <c r="S251" i="1"/>
  <c r="Q63" i="1"/>
  <c r="P63" i="1"/>
  <c r="Q84" i="1"/>
  <c r="P84" i="1"/>
  <c r="O85" i="1"/>
  <c r="T85" i="1"/>
  <c r="P35" i="1"/>
  <c r="Q35" i="1"/>
  <c r="P38" i="1"/>
  <c r="Q38" i="1"/>
  <c r="Q67" i="1"/>
  <c r="P67" i="1"/>
  <c r="O77" i="1"/>
  <c r="T77" i="1"/>
  <c r="U79" i="1"/>
  <c r="O119" i="1"/>
  <c r="T119" i="1"/>
  <c r="Q126" i="1"/>
  <c r="P126" i="1"/>
  <c r="Q131" i="1"/>
  <c r="P131" i="1"/>
  <c r="O13" i="1"/>
  <c r="U14" i="1"/>
  <c r="O17" i="1"/>
  <c r="U18" i="1"/>
  <c r="O21" i="1"/>
  <c r="U35" i="1"/>
  <c r="U37" i="1"/>
  <c r="U38" i="1"/>
  <c r="U42" i="1"/>
  <c r="V43" i="1"/>
  <c r="U44" i="1"/>
  <c r="P48" i="1"/>
  <c r="V48" i="1"/>
  <c r="U48" i="1"/>
  <c r="Q48" i="1"/>
  <c r="P50" i="1"/>
  <c r="U50" i="1"/>
  <c r="Q50" i="1"/>
  <c r="P54" i="1"/>
  <c r="Q54" i="1"/>
  <c r="P60" i="1"/>
  <c r="Q60" i="1"/>
  <c r="Q66" i="1"/>
  <c r="P66" i="1"/>
  <c r="J65" i="1"/>
  <c r="S67" i="1"/>
  <c r="T67" i="1"/>
  <c r="V67" i="1"/>
  <c r="P68" i="1"/>
  <c r="V71" i="1"/>
  <c r="U71" i="1"/>
  <c r="Q71" i="1"/>
  <c r="Q88" i="1"/>
  <c r="P88" i="1"/>
  <c r="Q92" i="1"/>
  <c r="P92" i="1"/>
  <c r="O93" i="1"/>
  <c r="T93" i="1"/>
  <c r="P99" i="1"/>
  <c r="Q99" i="1"/>
  <c r="U100" i="1"/>
  <c r="Q108" i="1"/>
  <c r="P108" i="1"/>
  <c r="P117" i="1"/>
  <c r="O129" i="1"/>
  <c r="T129" i="1"/>
  <c r="V129" i="1"/>
  <c r="S129" i="1"/>
  <c r="S131" i="1"/>
  <c r="O131" i="1"/>
  <c r="V131" i="1"/>
  <c r="T131" i="1"/>
  <c r="P138" i="1"/>
  <c r="U138" i="1"/>
  <c r="I144" i="1"/>
  <c r="I130" i="1" s="1"/>
  <c r="H146" i="1"/>
  <c r="J146" i="1" s="1"/>
  <c r="V155" i="1"/>
  <c r="Q195" i="1"/>
  <c r="U195" i="1"/>
  <c r="V195" i="1"/>
  <c r="P195" i="1"/>
  <c r="P41" i="1"/>
  <c r="V45" i="1"/>
  <c r="P57" i="1"/>
  <c r="V61" i="1"/>
  <c r="I65" i="1"/>
  <c r="I28" i="1" s="1"/>
  <c r="O67" i="1"/>
  <c r="S69" i="1"/>
  <c r="T70" i="1"/>
  <c r="T74" i="1"/>
  <c r="V74" i="1"/>
  <c r="V80" i="1"/>
  <c r="S81" i="1"/>
  <c r="T81" i="1"/>
  <c r="V88" i="1"/>
  <c r="S89" i="1"/>
  <c r="T89" i="1"/>
  <c r="V96" i="1"/>
  <c r="S97" i="1"/>
  <c r="T97" i="1"/>
  <c r="S107" i="1"/>
  <c r="V107" i="1"/>
  <c r="T107" i="1"/>
  <c r="P109" i="1"/>
  <c r="S113" i="1"/>
  <c r="T113" i="1"/>
  <c r="Q119" i="1"/>
  <c r="P119" i="1"/>
  <c r="Q122" i="1"/>
  <c r="U122" i="1"/>
  <c r="P124" i="1"/>
  <c r="Q128" i="1"/>
  <c r="O143" i="1"/>
  <c r="T143" i="1"/>
  <c r="Q148" i="1"/>
  <c r="P148" i="1"/>
  <c r="T159" i="1"/>
  <c r="V159" i="1"/>
  <c r="O159" i="1"/>
  <c r="T161" i="1"/>
  <c r="V161" i="1"/>
  <c r="S161" i="1"/>
  <c r="O161" i="1"/>
  <c r="P165" i="1"/>
  <c r="Q165" i="1"/>
  <c r="Q166" i="1"/>
  <c r="P166" i="1"/>
  <c r="O173" i="1"/>
  <c r="O172" i="1" s="1"/>
  <c r="K172" i="1"/>
  <c r="T173" i="1"/>
  <c r="O201" i="1"/>
  <c r="T201" i="1"/>
  <c r="U222" i="1"/>
  <c r="H238" i="1"/>
  <c r="H232" i="1" s="1"/>
  <c r="J240" i="1"/>
  <c r="J238" i="1" s="1"/>
  <c r="S24" i="1"/>
  <c r="S31" i="1"/>
  <c r="V42" i="1"/>
  <c r="O45" i="1"/>
  <c r="V47" i="1"/>
  <c r="O52" i="1"/>
  <c r="V58" i="1"/>
  <c r="O61" i="1"/>
  <c r="V63" i="1"/>
  <c r="V70" i="1"/>
  <c r="T72" i="1"/>
  <c r="O74" i="1"/>
  <c r="U77" i="1"/>
  <c r="P78" i="1"/>
  <c r="O80" i="1"/>
  <c r="U82" i="1"/>
  <c r="U85" i="1"/>
  <c r="O88" i="1"/>
  <c r="U90" i="1"/>
  <c r="U93" i="1"/>
  <c r="O96" i="1"/>
  <c r="U98" i="1"/>
  <c r="U101" i="1"/>
  <c r="U105" i="1"/>
  <c r="Q107" i="1"/>
  <c r="Q109" i="1"/>
  <c r="U111" i="1"/>
  <c r="V112" i="1"/>
  <c r="T112" i="1"/>
  <c r="O116" i="1"/>
  <c r="V116" i="1"/>
  <c r="M120" i="1"/>
  <c r="P123" i="1"/>
  <c r="V123" i="1"/>
  <c r="P125" i="1"/>
  <c r="Q125" i="1"/>
  <c r="U131" i="1"/>
  <c r="T135" i="1"/>
  <c r="T136" i="1"/>
  <c r="S136" i="1"/>
  <c r="O139" i="1"/>
  <c r="U141" i="1"/>
  <c r="M144" i="1"/>
  <c r="R153" i="1"/>
  <c r="Q161" i="1"/>
  <c r="O206" i="1"/>
  <c r="T206" i="1"/>
  <c r="Q218" i="1"/>
  <c r="P218" i="1"/>
  <c r="Q219" i="1"/>
  <c r="P219" i="1"/>
  <c r="U219" i="1"/>
  <c r="V219" i="1"/>
  <c r="O221" i="1"/>
  <c r="T221" i="1"/>
  <c r="S221" i="1"/>
  <c r="Q221" i="1"/>
  <c r="V84" i="1"/>
  <c r="S91" i="1"/>
  <c r="V91" i="1"/>
  <c r="V100" i="1"/>
  <c r="O148" i="1"/>
  <c r="V148" i="1"/>
  <c r="T148" i="1"/>
  <c r="S148" i="1"/>
  <c r="H157" i="1"/>
  <c r="J157" i="1" s="1"/>
  <c r="T165" i="1"/>
  <c r="S165" i="1"/>
  <c r="V165" i="1"/>
  <c r="O165" i="1"/>
  <c r="K168" i="1"/>
  <c r="O169" i="1"/>
  <c r="T23" i="1"/>
  <c r="V37" i="1"/>
  <c r="O42" i="1"/>
  <c r="S52" i="1"/>
  <c r="V53" i="1"/>
  <c r="O58" i="1"/>
  <c r="U68" i="1"/>
  <c r="T69" i="1"/>
  <c r="U73" i="1"/>
  <c r="Q79" i="1"/>
  <c r="P79" i="1"/>
  <c r="T80" i="1"/>
  <c r="O84" i="1"/>
  <c r="Q87" i="1"/>
  <c r="P87" i="1"/>
  <c r="T88" i="1"/>
  <c r="Q95" i="1"/>
  <c r="P95" i="1"/>
  <c r="T96" i="1"/>
  <c r="O100" i="1"/>
  <c r="Q103" i="1"/>
  <c r="P103" i="1"/>
  <c r="Q104" i="1"/>
  <c r="P104" i="1"/>
  <c r="U109" i="1"/>
  <c r="T111" i="1"/>
  <c r="V113" i="1"/>
  <c r="U126" i="1"/>
  <c r="Q129" i="1"/>
  <c r="P129" i="1"/>
  <c r="R130" i="1"/>
  <c r="T139" i="1"/>
  <c r="T142" i="1"/>
  <c r="M153" i="1"/>
  <c r="S182" i="1"/>
  <c r="Q185" i="1"/>
  <c r="P185" i="1"/>
  <c r="V185" i="1"/>
  <c r="T209" i="1"/>
  <c r="V209" i="1"/>
  <c r="O209" i="1"/>
  <c r="S209" i="1"/>
  <c r="J229" i="1"/>
  <c r="U229" i="1" s="1"/>
  <c r="Q237" i="1"/>
  <c r="P237" i="1"/>
  <c r="V237" i="1"/>
  <c r="T55" i="1"/>
  <c r="V92" i="1"/>
  <c r="M238" i="1"/>
  <c r="U257" i="1"/>
  <c r="Q257" i="1"/>
  <c r="S263" i="1"/>
  <c r="R259" i="1"/>
  <c r="N268" i="1"/>
  <c r="O269" i="1"/>
  <c r="O268" i="1" s="1"/>
  <c r="T269" i="1"/>
  <c r="S269" i="1"/>
  <c r="S268" i="1" s="1"/>
  <c r="U27" i="1"/>
  <c r="S38" i="1"/>
  <c r="V39" i="1"/>
  <c r="O44" i="1"/>
  <c r="P51" i="1"/>
  <c r="S54" i="1"/>
  <c r="V55" i="1"/>
  <c r="O60" i="1"/>
  <c r="K65" i="1"/>
  <c r="S72" i="1"/>
  <c r="V73" i="1"/>
  <c r="P77" i="1"/>
  <c r="V81" i="1"/>
  <c r="T82" i="1"/>
  <c r="P85" i="1"/>
  <c r="V89" i="1"/>
  <c r="T90" i="1"/>
  <c r="P93" i="1"/>
  <c r="V97" i="1"/>
  <c r="T98" i="1"/>
  <c r="P101" i="1"/>
  <c r="Q113" i="1"/>
  <c r="V114" i="1"/>
  <c r="P118" i="1"/>
  <c r="P122" i="1"/>
  <c r="Q124" i="1"/>
  <c r="O125" i="1"/>
  <c r="T125" i="1"/>
  <c r="V125" i="1"/>
  <c r="V126" i="1"/>
  <c r="S133" i="1"/>
  <c r="Q136" i="1"/>
  <c r="P136" i="1"/>
  <c r="Q139" i="1"/>
  <c r="P139" i="1"/>
  <c r="J154" i="1"/>
  <c r="O162" i="1"/>
  <c r="T162" i="1"/>
  <c r="U165" i="1"/>
  <c r="T39" i="1"/>
  <c r="S83" i="1"/>
  <c r="V83" i="1"/>
  <c r="S99" i="1"/>
  <c r="V99" i="1"/>
  <c r="V147" i="1"/>
  <c r="T167" i="1"/>
  <c r="O167" i="1"/>
  <c r="V167" i="1"/>
  <c r="S167" i="1"/>
  <c r="V41" i="1"/>
  <c r="V52" i="1"/>
  <c r="V57" i="1"/>
  <c r="U66" i="1"/>
  <c r="O69" i="1"/>
  <c r="V69" i="1"/>
  <c r="P72" i="1"/>
  <c r="U72" i="1"/>
  <c r="S76" i="1"/>
  <c r="U78" i="1"/>
  <c r="O79" i="1"/>
  <c r="O81" i="1"/>
  <c r="T83" i="1"/>
  <c r="S84" i="1"/>
  <c r="O87" i="1"/>
  <c r="O89" i="1"/>
  <c r="T91" i="1"/>
  <c r="S92" i="1"/>
  <c r="O95" i="1"/>
  <c r="O97" i="1"/>
  <c r="T99" i="1"/>
  <c r="S100" i="1"/>
  <c r="O103" i="1"/>
  <c r="S105" i="1"/>
  <c r="T105" i="1"/>
  <c r="U108" i="1"/>
  <c r="Q111" i="1"/>
  <c r="P111" i="1"/>
  <c r="Q112" i="1"/>
  <c r="P112" i="1"/>
  <c r="O113" i="1"/>
  <c r="Q116" i="1"/>
  <c r="P116" i="1"/>
  <c r="H121" i="1"/>
  <c r="I120" i="1"/>
  <c r="I75" i="1" s="1"/>
  <c r="U128" i="1"/>
  <c r="U129" i="1"/>
  <c r="P142" i="1"/>
  <c r="Q142" i="1"/>
  <c r="O156" i="1"/>
  <c r="J177" i="1"/>
  <c r="V177" i="1" s="1"/>
  <c r="H175" i="1"/>
  <c r="H181" i="1"/>
  <c r="J182" i="1"/>
  <c r="V182" i="1" s="1"/>
  <c r="Q183" i="1"/>
  <c r="P183" i="1"/>
  <c r="O199" i="1"/>
  <c r="P199" i="1"/>
  <c r="K197" i="1"/>
  <c r="T199" i="1"/>
  <c r="T123" i="1"/>
  <c r="S123" i="1"/>
  <c r="Q134" i="1"/>
  <c r="O136" i="1"/>
  <c r="T138" i="1"/>
  <c r="T140" i="1"/>
  <c r="S140" i="1"/>
  <c r="U148" i="1"/>
  <c r="Q151" i="1"/>
  <c r="P151" i="1"/>
  <c r="Q152" i="1"/>
  <c r="P152" i="1"/>
  <c r="V160" i="1"/>
  <c r="U161" i="1"/>
  <c r="U166" i="1"/>
  <c r="T169" i="1"/>
  <c r="S170" i="1"/>
  <c r="S168" i="1" s="1"/>
  <c r="V170" i="1"/>
  <c r="P184" i="1"/>
  <c r="Q184" i="1"/>
  <c r="J189" i="1"/>
  <c r="V189" i="1" s="1"/>
  <c r="Q193" i="1"/>
  <c r="P193" i="1"/>
  <c r="P194" i="1"/>
  <c r="V194" i="1"/>
  <c r="P201" i="1"/>
  <c r="P216" i="1"/>
  <c r="Q216" i="1"/>
  <c r="J233" i="1"/>
  <c r="U106" i="1"/>
  <c r="S111" i="1"/>
  <c r="U114" i="1"/>
  <c r="S119" i="1"/>
  <c r="V124" i="1"/>
  <c r="U137" i="1"/>
  <c r="V142" i="1"/>
  <c r="U143" i="1"/>
  <c r="V152" i="1"/>
  <c r="T152" i="1"/>
  <c r="Q158" i="1"/>
  <c r="P158" i="1"/>
  <c r="P159" i="1"/>
  <c r="Q159" i="1"/>
  <c r="P176" i="1"/>
  <c r="V176" i="1"/>
  <c r="Q191" i="1"/>
  <c r="P191" i="1"/>
  <c r="S193" i="1"/>
  <c r="P213" i="1"/>
  <c r="Q213" i="1"/>
  <c r="V235" i="1"/>
  <c r="Q235" i="1"/>
  <c r="Q249" i="1"/>
  <c r="P249" i="1"/>
  <c r="U249" i="1"/>
  <c r="V249" i="1"/>
  <c r="P251" i="1"/>
  <c r="Q251" i="1"/>
  <c r="R120" i="1"/>
  <c r="R75" i="1" s="1"/>
  <c r="U127" i="1"/>
  <c r="T128" i="1"/>
  <c r="T132" i="1"/>
  <c r="S132" i="1"/>
  <c r="V137" i="1"/>
  <c r="U146" i="1"/>
  <c r="T147" i="1"/>
  <c r="O152" i="1"/>
  <c r="P162" i="1"/>
  <c r="U164" i="1"/>
  <c r="Q170" i="1"/>
  <c r="V171" i="1"/>
  <c r="U178" i="1"/>
  <c r="M181" i="1"/>
  <c r="T183" i="1"/>
  <c r="S183" i="1"/>
  <c r="V184" i="1"/>
  <c r="O186" i="1"/>
  <c r="T186" i="1"/>
  <c r="Q194" i="1"/>
  <c r="O225" i="1"/>
  <c r="T225" i="1"/>
  <c r="V225" i="1"/>
  <c r="S225" i="1"/>
  <c r="S252" i="1"/>
  <c r="V252" i="1"/>
  <c r="Q252" i="1"/>
  <c r="M266" i="1"/>
  <c r="M264" i="1" s="1"/>
  <c r="U80" i="1"/>
  <c r="O83" i="1"/>
  <c r="U88" i="1"/>
  <c r="O91" i="1"/>
  <c r="U96" i="1"/>
  <c r="O99" i="1"/>
  <c r="U104" i="1"/>
  <c r="O107" i="1"/>
  <c r="U112" i="1"/>
  <c r="O115" i="1"/>
  <c r="V122" i="1"/>
  <c r="T127" i="1"/>
  <c r="S127" i="1"/>
  <c r="Q135" i="1"/>
  <c r="P135" i="1"/>
  <c r="V135" i="1"/>
  <c r="V138" i="1"/>
  <c r="U139" i="1"/>
  <c r="T146" i="1"/>
  <c r="S146" i="1"/>
  <c r="U158" i="1"/>
  <c r="Q160" i="1"/>
  <c r="P160" i="1"/>
  <c r="H169" i="1"/>
  <c r="I168" i="1"/>
  <c r="I153" i="1" s="1"/>
  <c r="Q171" i="1"/>
  <c r="P171" i="1"/>
  <c r="H172" i="1"/>
  <c r="J173" i="1"/>
  <c r="V173" i="1" s="1"/>
  <c r="U176" i="1"/>
  <c r="M175" i="1"/>
  <c r="N181" i="1"/>
  <c r="T182" i="1"/>
  <c r="P187" i="1"/>
  <c r="O187" i="1"/>
  <c r="P192" i="1"/>
  <c r="V192" i="1"/>
  <c r="U192" i="1"/>
  <c r="T202" i="1"/>
  <c r="V202" i="1"/>
  <c r="S202" i="1"/>
  <c r="S197" i="1" s="1"/>
  <c r="O202" i="1"/>
  <c r="H204" i="1"/>
  <c r="P205" i="1"/>
  <c r="Q205" i="1"/>
  <c r="P206" i="1"/>
  <c r="Q208" i="1"/>
  <c r="P208" i="1"/>
  <c r="U208" i="1"/>
  <c r="Q212" i="1"/>
  <c r="P212" i="1"/>
  <c r="Q248" i="1"/>
  <c r="P248" i="1"/>
  <c r="U248" i="1"/>
  <c r="P263" i="1"/>
  <c r="Q263" i="1"/>
  <c r="V263" i="1"/>
  <c r="J259" i="1"/>
  <c r="S134" i="1"/>
  <c r="S138" i="1"/>
  <c r="S142" i="1"/>
  <c r="O154" i="1"/>
  <c r="V156" i="1"/>
  <c r="N168" i="1"/>
  <c r="N153" i="1" s="1"/>
  <c r="U171" i="1"/>
  <c r="S176" i="1"/>
  <c r="O177" i="1"/>
  <c r="U183" i="1"/>
  <c r="S186" i="1"/>
  <c r="U193" i="1"/>
  <c r="I197" i="1"/>
  <c r="I188" i="1" s="1"/>
  <c r="Q214" i="1"/>
  <c r="P214" i="1"/>
  <c r="O216" i="1"/>
  <c r="T216" i="1"/>
  <c r="U217" i="1"/>
  <c r="R228" i="1"/>
  <c r="R203" i="1" s="1"/>
  <c r="S230" i="1"/>
  <c r="T234" i="1"/>
  <c r="V234" i="1"/>
  <c r="O234" i="1"/>
  <c r="S234" i="1"/>
  <c r="M259" i="1"/>
  <c r="U260" i="1"/>
  <c r="T133" i="1"/>
  <c r="T137" i="1"/>
  <c r="T141" i="1"/>
  <c r="O149" i="1"/>
  <c r="V149" i="1"/>
  <c r="S151" i="1"/>
  <c r="V162" i="1"/>
  <c r="S184" i="1"/>
  <c r="O185" i="1"/>
  <c r="U194" i="1"/>
  <c r="T198" i="1"/>
  <c r="N197" i="1"/>
  <c r="N188" i="1" s="1"/>
  <c r="O198" i="1"/>
  <c r="T205" i="1"/>
  <c r="S205" i="1"/>
  <c r="U213" i="1"/>
  <c r="P224" i="1"/>
  <c r="Q224" i="1"/>
  <c r="P225" i="1"/>
  <c r="Q225" i="1"/>
  <c r="U237" i="1"/>
  <c r="T256" i="1"/>
  <c r="V256" i="1"/>
  <c r="S256" i="1"/>
  <c r="O256" i="1"/>
  <c r="S163" i="1"/>
  <c r="V164" i="1"/>
  <c r="O170" i="1"/>
  <c r="S174" i="1"/>
  <c r="T176" i="1"/>
  <c r="O184" i="1"/>
  <c r="U185" i="1"/>
  <c r="S190" i="1"/>
  <c r="O194" i="1"/>
  <c r="S194" i="1"/>
  <c r="Q196" i="1"/>
  <c r="V196" i="1"/>
  <c r="U196" i="1"/>
  <c r="V199" i="1"/>
  <c r="O205" i="1"/>
  <c r="Q211" i="1"/>
  <c r="P211" i="1"/>
  <c r="V211" i="1"/>
  <c r="U211" i="1"/>
  <c r="T213" i="1"/>
  <c r="O213" i="1"/>
  <c r="V213" i="1"/>
  <c r="S213" i="1"/>
  <c r="H230" i="1"/>
  <c r="J230" i="1" s="1"/>
  <c r="I228" i="1"/>
  <c r="I203" i="1" s="1"/>
  <c r="O242" i="1"/>
  <c r="T242" i="1"/>
  <c r="H259" i="1"/>
  <c r="U152" i="1"/>
  <c r="V166" i="1"/>
  <c r="I175" i="1"/>
  <c r="V190" i="1"/>
  <c r="S195" i="1"/>
  <c r="V200" i="1"/>
  <c r="V208" i="1"/>
  <c r="U212" i="1"/>
  <c r="P217" i="1"/>
  <c r="Q217" i="1"/>
  <c r="Q234" i="1"/>
  <c r="P234" i="1"/>
  <c r="O241" i="1"/>
  <c r="T241" i="1"/>
  <c r="O252" i="1"/>
  <c r="Q258" i="1"/>
  <c r="P258" i="1"/>
  <c r="V201" i="1"/>
  <c r="U205" i="1"/>
  <c r="Q209" i="1"/>
  <c r="V210" i="1"/>
  <c r="Q215" i="1"/>
  <c r="P215" i="1"/>
  <c r="U215" i="1"/>
  <c r="K238" i="1"/>
  <c r="M243" i="1"/>
  <c r="I246" i="1"/>
  <c r="H247" i="1"/>
  <c r="S254" i="1"/>
  <c r="Q255" i="1"/>
  <c r="T215" i="1"/>
  <c r="S215" i="1"/>
  <c r="V216" i="1"/>
  <c r="T217" i="1"/>
  <c r="V217" i="1"/>
  <c r="O217" i="1"/>
  <c r="U218" i="1"/>
  <c r="Q223" i="1"/>
  <c r="P223" i="1"/>
  <c r="U223" i="1"/>
  <c r="Q227" i="1"/>
  <c r="P227" i="1"/>
  <c r="V227" i="1"/>
  <c r="M228" i="1"/>
  <c r="M203" i="1" s="1"/>
  <c r="U231" i="1"/>
  <c r="T245" i="1"/>
  <c r="K243" i="1"/>
  <c r="V255" i="1"/>
  <c r="U258" i="1"/>
  <c r="P262" i="1"/>
  <c r="K259" i="1"/>
  <c r="O259" i="1" s="1"/>
  <c r="O182" i="1"/>
  <c r="O195" i="1"/>
  <c r="O215" i="1"/>
  <c r="V218" i="1"/>
  <c r="Q222" i="1"/>
  <c r="P222" i="1"/>
  <c r="Q253" i="1"/>
  <c r="P253" i="1"/>
  <c r="Q256" i="1"/>
  <c r="V258" i="1"/>
  <c r="H267" i="1"/>
  <c r="U220" i="1"/>
  <c r="U221" i="1"/>
  <c r="O222" i="1"/>
  <c r="T222" i="1"/>
  <c r="T229" i="1"/>
  <c r="O229" i="1"/>
  <c r="Q241" i="1"/>
  <c r="P241" i="1"/>
  <c r="R246" i="1"/>
  <c r="V257" i="1"/>
  <c r="S211" i="1"/>
  <c r="O212" i="1"/>
  <c r="S219" i="1"/>
  <c r="O220" i="1"/>
  <c r="U225" i="1"/>
  <c r="U235" i="1"/>
  <c r="P242" i="1"/>
  <c r="U251" i="1"/>
  <c r="T255" i="1"/>
  <c r="P260" i="1"/>
  <c r="T261" i="1"/>
  <c r="S261" i="1"/>
  <c r="U262" i="1"/>
  <c r="V241" i="1"/>
  <c r="U263" i="1"/>
  <c r="V222" i="1"/>
  <c r="P226" i="1"/>
  <c r="T227" i="1"/>
  <c r="S227" i="1"/>
  <c r="P231" i="1"/>
  <c r="P236" i="1"/>
  <c r="T237" i="1"/>
  <c r="S237" i="1"/>
  <c r="S239" i="1"/>
  <c r="I243" i="1"/>
  <c r="H244" i="1"/>
  <c r="U254" i="1"/>
  <c r="V261" i="1"/>
  <c r="O263" i="1"/>
  <c r="T263" i="1"/>
  <c r="Q207" i="1"/>
  <c r="P207" i="1"/>
  <c r="V207" i="1"/>
  <c r="T223" i="1"/>
  <c r="S223" i="1"/>
  <c r="U224" i="1"/>
  <c r="K228" i="1"/>
  <c r="S233" i="1"/>
  <c r="Q239" i="1"/>
  <c r="V239" i="1"/>
  <c r="V248" i="1"/>
  <c r="T249" i="1"/>
  <c r="S249" i="1"/>
  <c r="U250" i="1"/>
  <c r="P252" i="1"/>
  <c r="O254" i="1"/>
  <c r="V254" i="1"/>
  <c r="Q261" i="1"/>
  <c r="P261" i="1"/>
  <c r="V265" i="1"/>
  <c r="S240" i="1"/>
  <c r="S247" i="1"/>
  <c r="S257" i="1"/>
  <c r="N266" i="1"/>
  <c r="N264" i="1" s="1"/>
  <c r="S267" i="1"/>
  <c r="S266" i="1" s="1"/>
  <c r="S264" i="1" s="1"/>
  <c r="S212" i="1"/>
  <c r="S216" i="1"/>
  <c r="S220" i="1"/>
  <c r="S224" i="1"/>
  <c r="T240" i="1"/>
  <c r="S245" i="1"/>
  <c r="T247" i="1"/>
  <c r="S250" i="1"/>
  <c r="S253" i="1"/>
  <c r="T257" i="1"/>
  <c r="S262" i="1"/>
  <c r="T267" i="1"/>
  <c r="O144" i="1" l="1"/>
  <c r="V133" i="1"/>
  <c r="T172" i="1"/>
  <c r="O175" i="1"/>
  <c r="S175" i="1"/>
  <c r="H144" i="1"/>
  <c r="H130" i="1" s="1"/>
  <c r="V238" i="1"/>
  <c r="U177" i="1"/>
  <c r="P269" i="1"/>
  <c r="P268" i="1" s="1"/>
  <c r="V240" i="1"/>
  <c r="J268" i="1"/>
  <c r="U268" i="1" s="1"/>
  <c r="S228" i="1"/>
  <c r="S203" i="1" s="1"/>
  <c r="J175" i="1"/>
  <c r="O228" i="1"/>
  <c r="O203" i="1" s="1"/>
  <c r="S172" i="1"/>
  <c r="R10" i="1"/>
  <c r="R9" i="1" s="1"/>
  <c r="U182" i="1"/>
  <c r="S259" i="1"/>
  <c r="S246" i="1" s="1"/>
  <c r="O130" i="1"/>
  <c r="U76" i="1"/>
  <c r="V24" i="1"/>
  <c r="O28" i="1"/>
  <c r="R180" i="1"/>
  <c r="Q198" i="1"/>
  <c r="U198" i="1"/>
  <c r="O65" i="1"/>
  <c r="U65" i="1"/>
  <c r="S144" i="1"/>
  <c r="S130" i="1" s="1"/>
  <c r="O246" i="1"/>
  <c r="P198" i="1"/>
  <c r="K130" i="1"/>
  <c r="I180" i="1"/>
  <c r="O120" i="1"/>
  <c r="O75" i="1" s="1"/>
  <c r="K203" i="1"/>
  <c r="T203" i="1" s="1"/>
  <c r="U269" i="1"/>
  <c r="Q269" i="1"/>
  <c r="Q268" i="1" s="1"/>
  <c r="U259" i="1"/>
  <c r="J197" i="1"/>
  <c r="Q197" i="1" s="1"/>
  <c r="H228" i="1"/>
  <c r="H203" i="1" s="1"/>
  <c r="J22" i="1"/>
  <c r="J11" i="1" s="1"/>
  <c r="O22" i="1"/>
  <c r="O11" i="1" s="1"/>
  <c r="K11" i="1"/>
  <c r="T11" i="1" s="1"/>
  <c r="S153" i="1"/>
  <c r="S188" i="1"/>
  <c r="O232" i="1"/>
  <c r="I10" i="1"/>
  <c r="V11" i="1"/>
  <c r="J228" i="1"/>
  <c r="U228" i="1" s="1"/>
  <c r="Q229" i="1"/>
  <c r="P229" i="1"/>
  <c r="T268" i="1"/>
  <c r="S181" i="1"/>
  <c r="O168" i="1"/>
  <c r="O153" i="1" s="1"/>
  <c r="K153" i="1"/>
  <c r="T153" i="1" s="1"/>
  <c r="Q76" i="1"/>
  <c r="P76" i="1"/>
  <c r="J267" i="1"/>
  <c r="H266" i="1"/>
  <c r="H264" i="1" s="1"/>
  <c r="P259" i="1"/>
  <c r="V259" i="1"/>
  <c r="Q259" i="1"/>
  <c r="P233" i="1"/>
  <c r="U233" i="1"/>
  <c r="Q233" i="1"/>
  <c r="V233" i="1"/>
  <c r="J232" i="1"/>
  <c r="V232" i="1" s="1"/>
  <c r="Q182" i="1"/>
  <c r="Q181" i="1" s="1"/>
  <c r="P182" i="1"/>
  <c r="P181" i="1" s="1"/>
  <c r="J181" i="1"/>
  <c r="V181" i="1" s="1"/>
  <c r="P146" i="1"/>
  <c r="J144" i="1"/>
  <c r="U144" i="1" s="1"/>
  <c r="V146" i="1"/>
  <c r="Q146" i="1"/>
  <c r="T130" i="1"/>
  <c r="Q29" i="1"/>
  <c r="P29" i="1"/>
  <c r="J28" i="1"/>
  <c r="S243" i="1"/>
  <c r="T243" i="1"/>
  <c r="S65" i="1"/>
  <c r="S28" i="1" s="1"/>
  <c r="T65" i="1"/>
  <c r="V65" i="1"/>
  <c r="N75" i="1"/>
  <c r="U238" i="1"/>
  <c r="T197" i="1"/>
  <c r="Q133" i="1"/>
  <c r="P133" i="1"/>
  <c r="N180" i="1"/>
  <c r="T181" i="1"/>
  <c r="H168" i="1"/>
  <c r="H153" i="1" s="1"/>
  <c r="J169" i="1"/>
  <c r="Q240" i="1"/>
  <c r="P240" i="1"/>
  <c r="T168" i="1"/>
  <c r="U175" i="1"/>
  <c r="P189" i="1"/>
  <c r="J188" i="1"/>
  <c r="U188" i="1" s="1"/>
  <c r="Q189" i="1"/>
  <c r="U189" i="1"/>
  <c r="Q65" i="1"/>
  <c r="P65" i="1"/>
  <c r="S120" i="1"/>
  <c r="S75" i="1" s="1"/>
  <c r="P238" i="1"/>
  <c r="Q238" i="1"/>
  <c r="Q154" i="1"/>
  <c r="P154" i="1"/>
  <c r="P157" i="1"/>
  <c r="Q157" i="1"/>
  <c r="U157" i="1"/>
  <c r="V157" i="1"/>
  <c r="U11" i="1"/>
  <c r="P24" i="1"/>
  <c r="Q24" i="1"/>
  <c r="O238" i="1"/>
  <c r="K232" i="1"/>
  <c r="J204" i="1"/>
  <c r="V175" i="1"/>
  <c r="T175" i="1"/>
  <c r="M232" i="1"/>
  <c r="M180" i="1" s="1"/>
  <c r="P230" i="1"/>
  <c r="V230" i="1"/>
  <c r="Q230" i="1"/>
  <c r="O197" i="1"/>
  <c r="O188" i="1" s="1"/>
  <c r="Q177" i="1"/>
  <c r="Q175" i="1" s="1"/>
  <c r="P177" i="1"/>
  <c r="P175" i="1" s="1"/>
  <c r="H120" i="1"/>
  <c r="H75" i="1" s="1"/>
  <c r="J121" i="1"/>
  <c r="K188" i="1"/>
  <c r="T188" i="1" s="1"/>
  <c r="T144" i="1"/>
  <c r="T120" i="1"/>
  <c r="S238" i="1"/>
  <c r="S232" i="1" s="1"/>
  <c r="J247" i="1"/>
  <c r="H246" i="1"/>
  <c r="M28" i="1"/>
  <c r="T238" i="1"/>
  <c r="K28" i="1"/>
  <c r="U154" i="1"/>
  <c r="M246" i="1"/>
  <c r="V229" i="1"/>
  <c r="T259" i="1"/>
  <c r="T228" i="1"/>
  <c r="J244" i="1"/>
  <c r="H243" i="1"/>
  <c r="U230" i="1"/>
  <c r="O181" i="1"/>
  <c r="K246" i="1"/>
  <c r="T246" i="1" s="1"/>
  <c r="P173" i="1"/>
  <c r="P172" i="1" s="1"/>
  <c r="J172" i="1"/>
  <c r="U173" i="1"/>
  <c r="Q173" i="1"/>
  <c r="Q172" i="1" s="1"/>
  <c r="O266" i="1"/>
  <c r="O264" i="1" s="1"/>
  <c r="U240" i="1"/>
  <c r="V154" i="1"/>
  <c r="M75" i="1"/>
  <c r="V29" i="1"/>
  <c r="S22" i="1"/>
  <c r="S11" i="1" s="1"/>
  <c r="M130" i="1"/>
  <c r="N28" i="1"/>
  <c r="Q22" i="1" l="1"/>
  <c r="Q11" i="1" s="1"/>
  <c r="V197" i="1"/>
  <c r="P197" i="1"/>
  <c r="P22" i="1"/>
  <c r="P11" i="1" s="1"/>
  <c r="U197" i="1"/>
  <c r="V188" i="1"/>
  <c r="U22" i="1"/>
  <c r="V268" i="1"/>
  <c r="I9" i="1"/>
  <c r="Q188" i="1"/>
  <c r="V22" i="1"/>
  <c r="O10" i="1"/>
  <c r="S10" i="1"/>
  <c r="P188" i="1"/>
  <c r="U181" i="1"/>
  <c r="H180" i="1"/>
  <c r="U28" i="1"/>
  <c r="Q232" i="1"/>
  <c r="H10" i="1"/>
  <c r="K180" i="1"/>
  <c r="T180" i="1"/>
  <c r="Q144" i="1"/>
  <c r="Q130" i="1" s="1"/>
  <c r="P144" i="1"/>
  <c r="P130" i="1" s="1"/>
  <c r="V144" i="1"/>
  <c r="O180" i="1"/>
  <c r="J246" i="1"/>
  <c r="V246" i="1" s="1"/>
  <c r="P247" i="1"/>
  <c r="P246" i="1" s="1"/>
  <c r="Q247" i="1"/>
  <c r="Q246" i="1" s="1"/>
  <c r="V247" i="1"/>
  <c r="U247" i="1"/>
  <c r="T232" i="1"/>
  <c r="P228" i="1"/>
  <c r="V228" i="1"/>
  <c r="Q228" i="1"/>
  <c r="Q169" i="1"/>
  <c r="P169" i="1"/>
  <c r="J168" i="1"/>
  <c r="V169" i="1"/>
  <c r="U169" i="1"/>
  <c r="J130" i="1"/>
  <c r="V130" i="1" s="1"/>
  <c r="T75" i="1"/>
  <c r="P28" i="1"/>
  <c r="P232" i="1"/>
  <c r="J266" i="1"/>
  <c r="Q267" i="1"/>
  <c r="P267" i="1"/>
  <c r="U267" i="1"/>
  <c r="V267" i="1"/>
  <c r="K10" i="1"/>
  <c r="P121" i="1"/>
  <c r="J120" i="1"/>
  <c r="Q121" i="1"/>
  <c r="U121" i="1"/>
  <c r="V121" i="1"/>
  <c r="U232" i="1"/>
  <c r="Q28" i="1"/>
  <c r="Q204" i="1"/>
  <c r="P204" i="1"/>
  <c r="J203" i="1"/>
  <c r="V204" i="1"/>
  <c r="U204" i="1"/>
  <c r="M10" i="1"/>
  <c r="S180" i="1"/>
  <c r="T28" i="1"/>
  <c r="V28" i="1"/>
  <c r="N10" i="1"/>
  <c r="U172" i="1"/>
  <c r="V172" i="1"/>
  <c r="J243" i="1"/>
  <c r="Q244" i="1"/>
  <c r="Q243" i="1" s="1"/>
  <c r="P244" i="1"/>
  <c r="P243" i="1" s="1"/>
  <c r="U244" i="1"/>
  <c r="V244" i="1"/>
  <c r="S9" i="1" l="1"/>
  <c r="P203" i="1"/>
  <c r="K9" i="1"/>
  <c r="O9" i="1"/>
  <c r="U130" i="1"/>
  <c r="H9" i="1"/>
  <c r="N9" i="1"/>
  <c r="V10" i="1"/>
  <c r="T10" i="1"/>
  <c r="U246" i="1"/>
  <c r="U10" i="1"/>
  <c r="M9" i="1"/>
  <c r="U9" i="1" s="1"/>
  <c r="U203" i="1"/>
  <c r="V203" i="1"/>
  <c r="Q266" i="1"/>
  <c r="Q264" i="1" s="1"/>
  <c r="J264" i="1"/>
  <c r="P266" i="1"/>
  <c r="P264" i="1" s="1"/>
  <c r="Q168" i="1"/>
  <c r="Q153" i="1" s="1"/>
  <c r="P168" i="1"/>
  <c r="P153" i="1" s="1"/>
  <c r="U168" i="1"/>
  <c r="V168" i="1"/>
  <c r="J153" i="1"/>
  <c r="U243" i="1"/>
  <c r="V243" i="1"/>
  <c r="Q203" i="1"/>
  <c r="Q120" i="1"/>
  <c r="Q75" i="1" s="1"/>
  <c r="Q10" i="1" s="1"/>
  <c r="P120" i="1"/>
  <c r="P75" i="1" s="1"/>
  <c r="P10" i="1" s="1"/>
  <c r="J75" i="1"/>
  <c r="V120" i="1"/>
  <c r="U120" i="1"/>
  <c r="P180" i="1" l="1"/>
  <c r="P9" i="1" s="1"/>
  <c r="Q180" i="1"/>
  <c r="Q9" i="1" s="1"/>
  <c r="V9" i="1"/>
  <c r="T9" i="1"/>
  <c r="J10" i="1"/>
  <c r="U75" i="1"/>
  <c r="V75" i="1"/>
  <c r="U264" i="1"/>
  <c r="V264" i="1"/>
  <c r="J180" i="1"/>
  <c r="U153" i="1"/>
  <c r="V153" i="1"/>
  <c r="U180" i="1" l="1"/>
  <c r="V180" i="1"/>
  <c r="J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M7" authorId="0" shapeId="0" xr:uid="{7F1CE7FF-8091-4790-94BA-F09FC0BC7BAA}">
      <text>
        <r>
          <rPr>
            <sz val="9"/>
            <color indexed="81"/>
            <rFont val="Tahoma"/>
            <charset val="1"/>
          </rPr>
          <t xml:space="preserve">Edgardo Gómez coluna 8 del mes actual meno la coluna 8 del mes anterior
</t>
        </r>
      </text>
    </comment>
  </commentList>
</comments>
</file>

<file path=xl/sharedStrings.xml><?xml version="1.0" encoding="utf-8"?>
<sst xmlns="http://schemas.openxmlformats.org/spreadsheetml/2006/main" count="1194" uniqueCount="412">
  <si>
    <t>MUNICIPIO DE PANAMÁ</t>
  </si>
  <si>
    <t>DIRECCIÓN DE PLANIFICACIÓN ESTRATÉGICA Y PRESUPUESTO</t>
  </si>
  <si>
    <t xml:space="preserve">INFORME DE EJECUCIÓN PRESUPUESTARIA </t>
  </si>
  <si>
    <t xml:space="preserve"> AL 28 DE FEBRERO DE 2022</t>
  </si>
  <si>
    <t>(En balboas)</t>
  </si>
  <si>
    <t>Objeto de Gastos</t>
  </si>
  <si>
    <t>Descripción</t>
  </si>
  <si>
    <t>Presupuesto Ley</t>
  </si>
  <si>
    <t>Contención del Gasto</t>
  </si>
  <si>
    <t>Créditos Extraordinarios/Traslado</t>
  </si>
  <si>
    <t>Presupuesto Modificado</t>
  </si>
  <si>
    <t>Asignado</t>
  </si>
  <si>
    <t>Saldo de Contrato por Ejecutar</t>
  </si>
  <si>
    <t>Compromiso Mensual de Febrero</t>
  </si>
  <si>
    <t>Compromiso/Ejecutado Acumulado</t>
  </si>
  <si>
    <t>Saldo a la Fecha</t>
  </si>
  <si>
    <t>Saldo por Asignar</t>
  </si>
  <si>
    <t>Saldo Anual</t>
  </si>
  <si>
    <t>Pagado</t>
  </si>
  <si>
    <t>Por Pagar a la Fecha</t>
  </si>
  <si>
    <t>% Ejecución (Compromiso Ejecutado vs. Presupuestó Asignado)</t>
  </si>
  <si>
    <t>% Ejecución (Compromiso Mensual vs. Presupuesto Modificado)</t>
  </si>
  <si>
    <t>% Ejecución (Compromiso Ejecución vs. Presupuesto Modificado)</t>
  </si>
  <si>
    <t>4 = (1+3)</t>
  </si>
  <si>
    <t>9 = (5-8)</t>
  </si>
  <si>
    <t>10 = (4-5)</t>
  </si>
  <si>
    <t>11 = (4-8)</t>
  </si>
  <si>
    <t>13 = (8-12)</t>
  </si>
  <si>
    <t>14 = (8/5*100)</t>
  </si>
  <si>
    <t>15 = (7/4*100)</t>
  </si>
  <si>
    <t>16 = (8/4*100)</t>
  </si>
  <si>
    <t>TOTAL</t>
  </si>
  <si>
    <t>FUNCIONAMIENTO</t>
  </si>
  <si>
    <t>0 - SERVICIOS PERSONALES</t>
  </si>
  <si>
    <t>0</t>
  </si>
  <si>
    <t>1</t>
  </si>
  <si>
    <t>001</t>
  </si>
  <si>
    <t>Personal Fijo</t>
  </si>
  <si>
    <t>2</t>
  </si>
  <si>
    <t>002</t>
  </si>
  <si>
    <t>Personal Transitorio</t>
  </si>
  <si>
    <t>3</t>
  </si>
  <si>
    <t>003</t>
  </si>
  <si>
    <t>Personal Contingente</t>
  </si>
  <si>
    <t>020</t>
  </si>
  <si>
    <t>Dietas</t>
  </si>
  <si>
    <t>030</t>
  </si>
  <si>
    <t>Gastos de Representación Fijos</t>
  </si>
  <si>
    <t>5</t>
  </si>
  <si>
    <t>050</t>
  </si>
  <si>
    <t>XIII Mes</t>
  </si>
  <si>
    <t>7</t>
  </si>
  <si>
    <t>071</t>
  </si>
  <si>
    <t>Cuota Patronal de Seguro Social</t>
  </si>
  <si>
    <t>072</t>
  </si>
  <si>
    <t>Cuota Patronal de Seguro Educativo</t>
  </si>
  <si>
    <t>073</t>
  </si>
  <si>
    <t>Cuota Patronal de Riesgo Profesional</t>
  </si>
  <si>
    <t>4</t>
  </si>
  <si>
    <t>074</t>
  </si>
  <si>
    <t>Cuota Patronal para el Fondo Complementario</t>
  </si>
  <si>
    <t>090</t>
  </si>
  <si>
    <t>Créditos Reconocidos por Servicios Personales</t>
  </si>
  <si>
    <t>9</t>
  </si>
  <si>
    <t>091</t>
  </si>
  <si>
    <t>SUELDOS</t>
  </si>
  <si>
    <t>093</t>
  </si>
  <si>
    <t>DIETAS</t>
  </si>
  <si>
    <t>094</t>
  </si>
  <si>
    <t>GASTOS DE REPRESENTACIàN FIJO</t>
  </si>
  <si>
    <t>6</t>
  </si>
  <si>
    <t>096</t>
  </si>
  <si>
    <t>XIII MES</t>
  </si>
  <si>
    <t>099</t>
  </si>
  <si>
    <t>CONTRIBUCIONES A LA SEGURIDAD SOCIAL</t>
  </si>
  <si>
    <t>1 - SERVICIOS NO PERSONALES</t>
  </si>
  <si>
    <t>101</t>
  </si>
  <si>
    <t>De Edificios y Locales</t>
  </si>
  <si>
    <t>103</t>
  </si>
  <si>
    <t>De Equipo de Oficina</t>
  </si>
  <si>
    <t>105</t>
  </si>
  <si>
    <t>De Equipo de Transporte</t>
  </si>
  <si>
    <t>106</t>
  </si>
  <si>
    <t>De Terrenos</t>
  </si>
  <si>
    <t>109</t>
  </si>
  <si>
    <t>Otros Alquileres</t>
  </si>
  <si>
    <t>111</t>
  </si>
  <si>
    <t>Agua</t>
  </si>
  <si>
    <t>112</t>
  </si>
  <si>
    <t>Aseo</t>
  </si>
  <si>
    <t>113</t>
  </si>
  <si>
    <t>Correo</t>
  </si>
  <si>
    <t>114</t>
  </si>
  <si>
    <t>Energía Eléctrica</t>
  </si>
  <si>
    <t>115</t>
  </si>
  <si>
    <t>Telecomunicaciones</t>
  </si>
  <si>
    <t>116</t>
  </si>
  <si>
    <t>Servicio de Transmisión de Datos</t>
  </si>
  <si>
    <t>117</t>
  </si>
  <si>
    <t>Servicio de Telefonía Celular</t>
  </si>
  <si>
    <t>120</t>
  </si>
  <si>
    <t>Impresión, Encuadernación y Otros</t>
  </si>
  <si>
    <t>131</t>
  </si>
  <si>
    <t>Anuncios y Avisos</t>
  </si>
  <si>
    <t>132</t>
  </si>
  <si>
    <t>Promoción y Publicidad</t>
  </si>
  <si>
    <t>141</t>
  </si>
  <si>
    <t>Viáticos Dentro del País</t>
  </si>
  <si>
    <t>142</t>
  </si>
  <si>
    <t>Viáticos en el Exterior</t>
  </si>
  <si>
    <t>143</t>
  </si>
  <si>
    <t>Viáticos a Otras Personas</t>
  </si>
  <si>
    <t>151</t>
  </si>
  <si>
    <t>Transporte Dentro del País</t>
  </si>
  <si>
    <t>152</t>
  </si>
  <si>
    <t>Transporte de o para el Exterior</t>
  </si>
  <si>
    <t>153</t>
  </si>
  <si>
    <t>Transporte de otras Personas</t>
  </si>
  <si>
    <t>161</t>
  </si>
  <si>
    <t>Almacenaje</t>
  </si>
  <si>
    <t>162</t>
  </si>
  <si>
    <t>Comisiones y Gastos Bancarios</t>
  </si>
  <si>
    <t>163</t>
  </si>
  <si>
    <t>Gastos Judiciales</t>
  </si>
  <si>
    <t>164</t>
  </si>
  <si>
    <t>Gastos de Seguros</t>
  </si>
  <si>
    <t>165</t>
  </si>
  <si>
    <t>Servicios Comerciales</t>
  </si>
  <si>
    <t>166</t>
  </si>
  <si>
    <t>169</t>
  </si>
  <si>
    <t>Otros Servicios Comerciales y Financieros</t>
  </si>
  <si>
    <t>171</t>
  </si>
  <si>
    <t>Consultorías</t>
  </si>
  <si>
    <t>172</t>
  </si>
  <si>
    <t>Servicios Especiales</t>
  </si>
  <si>
    <t>8</t>
  </si>
  <si>
    <t>181</t>
  </si>
  <si>
    <t>Mant. y Rep. de Edificios</t>
  </si>
  <si>
    <t>182</t>
  </si>
  <si>
    <t>Mant. y Rep. de Maquinarias y Otros Equipos</t>
  </si>
  <si>
    <t>183</t>
  </si>
  <si>
    <t>Mant. y Rep.  de Mobiliario</t>
  </si>
  <si>
    <t>184</t>
  </si>
  <si>
    <t>Mant. y Rep. de Obras</t>
  </si>
  <si>
    <t>185</t>
  </si>
  <si>
    <t>Mant. y Rep. de Equipo de Computación</t>
  </si>
  <si>
    <t>189</t>
  </si>
  <si>
    <t>Otros Mantenimientos y Reparaciones</t>
  </si>
  <si>
    <t>190</t>
  </si>
  <si>
    <t>Créditos Reconocidos por Servicios No Personales</t>
  </si>
  <si>
    <t>ALQUILERES</t>
  </si>
  <si>
    <t>SERVICIOS BµSICOS</t>
  </si>
  <si>
    <t>IMPRESIàN, ENCUADERNACIàN Y OTROS</t>
  </si>
  <si>
    <t>INFORMACIàN Y PUBLICIDAD</t>
  </si>
  <si>
    <t>VIµTICOS</t>
  </si>
  <si>
    <t>TRANSPORTE DE PERSONAS Y BIENES</t>
  </si>
  <si>
    <t>SERVICIOS COMERCIALES Y FINANCIEROS</t>
  </si>
  <si>
    <t>CONSULTORÖAS Y SERVICIOS ESPECIALES</t>
  </si>
  <si>
    <t>MANTENIMIENTO Y REPARACIàN</t>
  </si>
  <si>
    <t>2 - MATERIALES Y SUMINISTROS</t>
  </si>
  <si>
    <t>201</t>
  </si>
  <si>
    <t>Alimentos para Consumo Humano</t>
  </si>
  <si>
    <t>202</t>
  </si>
  <si>
    <t>Alimentos para Animales</t>
  </si>
  <si>
    <t>203</t>
  </si>
  <si>
    <t>Bebidas</t>
  </si>
  <si>
    <t>211</t>
  </si>
  <si>
    <t>Acabado Textil</t>
  </si>
  <si>
    <t>212</t>
  </si>
  <si>
    <t>Calzado</t>
  </si>
  <si>
    <t>213</t>
  </si>
  <si>
    <t>Hilados y Telas</t>
  </si>
  <si>
    <t>214</t>
  </si>
  <si>
    <t>Prendas de Vestir</t>
  </si>
  <si>
    <t>219</t>
  </si>
  <si>
    <t>Otros Textiles y Vestuario</t>
  </si>
  <si>
    <t>221</t>
  </si>
  <si>
    <t>Diesel</t>
  </si>
  <si>
    <t>222</t>
  </si>
  <si>
    <t>Gas</t>
  </si>
  <si>
    <t>223</t>
  </si>
  <si>
    <t>Gasolina</t>
  </si>
  <si>
    <t>224</t>
  </si>
  <si>
    <t>Lubricantes</t>
  </si>
  <si>
    <t>229</t>
  </si>
  <si>
    <t>Otros Combustibles</t>
  </si>
  <si>
    <t>231</t>
  </si>
  <si>
    <t>Impresos</t>
  </si>
  <si>
    <t>232</t>
  </si>
  <si>
    <t>Papelería</t>
  </si>
  <si>
    <t>239</t>
  </si>
  <si>
    <t>Otros Productos de Papel y Cartón</t>
  </si>
  <si>
    <t>241</t>
  </si>
  <si>
    <t>Abonos y Fertilizantes</t>
  </si>
  <si>
    <t>242</t>
  </si>
  <si>
    <t>Insecticidas, Fumigantes y Otros</t>
  </si>
  <si>
    <t>243</t>
  </si>
  <si>
    <t>Pinturas, Colorantes y Tintes</t>
  </si>
  <si>
    <t>244</t>
  </si>
  <si>
    <t>Productos Medicinales y Farmacéuticos</t>
  </si>
  <si>
    <t>245</t>
  </si>
  <si>
    <t>Oxígeno Médico</t>
  </si>
  <si>
    <t>249</t>
  </si>
  <si>
    <t>Otros Productos Químicos</t>
  </si>
  <si>
    <t>252</t>
  </si>
  <si>
    <t>Cemento</t>
  </si>
  <si>
    <t>253</t>
  </si>
  <si>
    <t>Madera</t>
  </si>
  <si>
    <t>254</t>
  </si>
  <si>
    <t>Material de Fontaneria</t>
  </si>
  <si>
    <t>255</t>
  </si>
  <si>
    <t>Material Eléctrico</t>
  </si>
  <si>
    <t>256</t>
  </si>
  <si>
    <t>Material Metálico</t>
  </si>
  <si>
    <t>257</t>
  </si>
  <si>
    <t>Piedra y Arena</t>
  </si>
  <si>
    <t>259</t>
  </si>
  <si>
    <t>Otros Materiales de Construcción</t>
  </si>
  <si>
    <t>261</t>
  </si>
  <si>
    <t>Artículos o Productos para Eventos Oficiales</t>
  </si>
  <si>
    <t>262</t>
  </si>
  <si>
    <t>Herramientas e Instrumentos</t>
  </si>
  <si>
    <t>263</t>
  </si>
  <si>
    <t>Material y Artículos de Seguridad Pública e Institucional</t>
  </si>
  <si>
    <t>265</t>
  </si>
  <si>
    <t>Materiales y Suministros de Computación</t>
  </si>
  <si>
    <t>269</t>
  </si>
  <si>
    <t>Otros Productos Varios</t>
  </si>
  <si>
    <t>271</t>
  </si>
  <si>
    <t>Útiles de Cocina y Comedor</t>
  </si>
  <si>
    <t>272</t>
  </si>
  <si>
    <t>Útiles Deportivos y Recreativos</t>
  </si>
  <si>
    <t>273</t>
  </si>
  <si>
    <t>Útiles de Aseo y Limpieza</t>
  </si>
  <si>
    <t>274</t>
  </si>
  <si>
    <t>Útiles y Materiales Médicos, de Laboratorio y Farmacias</t>
  </si>
  <si>
    <t>275</t>
  </si>
  <si>
    <t>Útiles y Materiales de Oficina</t>
  </si>
  <si>
    <t>276</t>
  </si>
  <si>
    <t>Materiales para Rayos X</t>
  </si>
  <si>
    <t>277</t>
  </si>
  <si>
    <t>Instrumental Médico y Quirúrgico</t>
  </si>
  <si>
    <t>278</t>
  </si>
  <si>
    <t>Artículos de Prótesis y Rehabilitación</t>
  </si>
  <si>
    <t>279</t>
  </si>
  <si>
    <t>Otros Útiles y Materiales</t>
  </si>
  <si>
    <t>280</t>
  </si>
  <si>
    <t>Repuestos</t>
  </si>
  <si>
    <t>290</t>
  </si>
  <si>
    <t>Créditos Reconocidos por Materiales y Suministros</t>
  </si>
  <si>
    <t>ALIMENTOS Y BEBIDAS</t>
  </si>
  <si>
    <t>TEXTILES Y VESTUARIO</t>
  </si>
  <si>
    <t>COMBUSTIBLES Y LUBRICANTES</t>
  </si>
  <si>
    <t>PRODUCTOS DE PAPEL Y CARTàN</t>
  </si>
  <si>
    <t>PRODUCTOS QUÖMICOS Y CONEXOS</t>
  </si>
  <si>
    <t>MATERIALES PARA CONSTRUCCIàN Y MANTENIMIENTO</t>
  </si>
  <si>
    <t>PRODUCTOS VARIOS</t>
  </si>
  <si>
    <t>éTILES Y MATERIALES DIVERSOS</t>
  </si>
  <si>
    <t>REPUESTOS</t>
  </si>
  <si>
    <t>3 - MAQUINARIAS Y EQUIPO DE PRODUCCION</t>
  </si>
  <si>
    <t>301</t>
  </si>
  <si>
    <t>Maquinaria y Equipo de Comunicaciones</t>
  </si>
  <si>
    <t>302</t>
  </si>
  <si>
    <t>Maquinaria y Equipo Agropecuario</t>
  </si>
  <si>
    <t>305</t>
  </si>
  <si>
    <t>Maquinaria y Equipo de Energía</t>
  </si>
  <si>
    <t>307</t>
  </si>
  <si>
    <t>Maquinaria y Equipo de Acueductos y Riego</t>
  </si>
  <si>
    <t>308</t>
  </si>
  <si>
    <t>Maquinaria y Equipo de Talleres y Almacenes</t>
  </si>
  <si>
    <t>309</t>
  </si>
  <si>
    <t>Otras Maquinarias y Equipos de Producción</t>
  </si>
  <si>
    <t>314</t>
  </si>
  <si>
    <t>Terrestre</t>
  </si>
  <si>
    <t>320</t>
  </si>
  <si>
    <t>Equipo Educacional y Recreativo</t>
  </si>
  <si>
    <t>331</t>
  </si>
  <si>
    <t>Equipo Médico y Odontológico</t>
  </si>
  <si>
    <t>340</t>
  </si>
  <si>
    <t>Equipo de Oficina</t>
  </si>
  <si>
    <t>350</t>
  </si>
  <si>
    <t>Mobiliario</t>
  </si>
  <si>
    <t>370</t>
  </si>
  <si>
    <t>Maquinaria y Equipos Varios</t>
  </si>
  <si>
    <t>380</t>
  </si>
  <si>
    <t>Equipo de Computación</t>
  </si>
  <si>
    <t>390</t>
  </si>
  <si>
    <t>Créditos Reconocidos por Maquinaria y Equipo</t>
  </si>
  <si>
    <t>391</t>
  </si>
  <si>
    <t>MAQUINARIA Y EQUIPO DE PRODUCCIàN</t>
  </si>
  <si>
    <t>392</t>
  </si>
  <si>
    <t>MAQUINARIA Y EQUIPO DE TRANSPORTE</t>
  </si>
  <si>
    <t>393</t>
  </si>
  <si>
    <t>EQUIPO EDUCACIONAL Y RECREATIVO</t>
  </si>
  <si>
    <t>395</t>
  </si>
  <si>
    <t>EQUIPO DE OFICINA</t>
  </si>
  <si>
    <t>396</t>
  </si>
  <si>
    <t>MOBILIARIO</t>
  </si>
  <si>
    <t>398</t>
  </si>
  <si>
    <t>MAQUINARIA Y EQUIPOS VARIOS</t>
  </si>
  <si>
    <t>399</t>
  </si>
  <si>
    <t>EQUIPO DE COMPUTACIàN</t>
  </si>
  <si>
    <t>6 - TRANSFERENCIAS CORRIENTES</t>
  </si>
  <si>
    <t>611</t>
  </si>
  <si>
    <t>Donativos a Personas</t>
  </si>
  <si>
    <t>613</t>
  </si>
  <si>
    <t>Indemnizaciones Especiales</t>
  </si>
  <si>
    <t>619</t>
  </si>
  <si>
    <t>Otras Transferencias</t>
  </si>
  <si>
    <t>624</t>
  </si>
  <si>
    <t>Capacitación y Estudios</t>
  </si>
  <si>
    <t>631</t>
  </si>
  <si>
    <t>Subsidios Benéficos</t>
  </si>
  <si>
    <t>632</t>
  </si>
  <si>
    <t>Subsidios Culturales y Científicos</t>
  </si>
  <si>
    <t>633</t>
  </si>
  <si>
    <t>Subsidios Deportivos</t>
  </si>
  <si>
    <t>634</t>
  </si>
  <si>
    <t>Subsidios Educacionales</t>
  </si>
  <si>
    <t>635</t>
  </si>
  <si>
    <t>Empresas Productoras y Comerciales</t>
  </si>
  <si>
    <t>637</t>
  </si>
  <si>
    <t>Indemnizaciones a Instituciones Privadas</t>
  </si>
  <si>
    <t>639</t>
  </si>
  <si>
    <t>Otras sin Fines de Lucro</t>
  </si>
  <si>
    <t>642</t>
  </si>
  <si>
    <t>Instituciones Descentralizadas</t>
  </si>
  <si>
    <t>646</t>
  </si>
  <si>
    <t>Municipalidades y Juntas Comunales</t>
  </si>
  <si>
    <t>665</t>
  </si>
  <si>
    <t>Cuotas a Otros Organismos</t>
  </si>
  <si>
    <t>690</t>
  </si>
  <si>
    <t>Créditos Reconocidos por Transferencias Corrientes</t>
  </si>
  <si>
    <t>692</t>
  </si>
  <si>
    <t>A PERSONAS</t>
  </si>
  <si>
    <t>693</t>
  </si>
  <si>
    <t>BECAS DE ESTUDIOS</t>
  </si>
  <si>
    <t>694</t>
  </si>
  <si>
    <t>A INSTITUCIONES PRIVADAS</t>
  </si>
  <si>
    <t>8 - SERVICIOS DE LA DEUDAS</t>
  </si>
  <si>
    <t>802</t>
  </si>
  <si>
    <t>Amortización de Préstamos Directos</t>
  </si>
  <si>
    <t>805</t>
  </si>
  <si>
    <t>Intereses sobre Préstamos Directos</t>
  </si>
  <si>
    <t>9 - ASIGNACIONES GLOBALES</t>
  </si>
  <si>
    <t>911</t>
  </si>
  <si>
    <t>Emergencias Nacionales</t>
  </si>
  <si>
    <t>930</t>
  </si>
  <si>
    <t>Imprevistos</t>
  </si>
  <si>
    <t>990</t>
  </si>
  <si>
    <t>Otras Asignaciones Globales</t>
  </si>
  <si>
    <t>INVERSION</t>
  </si>
  <si>
    <t>004</t>
  </si>
  <si>
    <t>Personal Transitorio para Inversiones</t>
  </si>
  <si>
    <t>Mantenimiento y Reparaciones de Edificios</t>
  </si>
  <si>
    <t>192</t>
  </si>
  <si>
    <t>197</t>
  </si>
  <si>
    <t>198</t>
  </si>
  <si>
    <t>199</t>
  </si>
  <si>
    <t>Papeperìa</t>
  </si>
  <si>
    <t>Otros Productos y Tintes</t>
  </si>
  <si>
    <t>Material de Fontanera</t>
  </si>
  <si>
    <t>Material y Artículos de Seguridad Pública è Institucional</t>
  </si>
  <si>
    <t>Otros Materiales de Construcciòn</t>
  </si>
  <si>
    <t>Ùtiles y Materiales de Oficina</t>
  </si>
  <si>
    <t>295</t>
  </si>
  <si>
    <t>296</t>
  </si>
  <si>
    <t>297</t>
  </si>
  <si>
    <t>3 - MAQUINARIAS Y EQUIPO DE PRODUCCIÓN</t>
  </si>
  <si>
    <t>4 - INVERSIÓN FINANCIERA</t>
  </si>
  <si>
    <t>402</t>
  </si>
  <si>
    <t>Adquisición de Terrenos</t>
  </si>
  <si>
    <t>439</t>
  </si>
  <si>
    <t>Otras Existencias</t>
  </si>
  <si>
    <t>5 - OBRAS Y CONSTRUCCIONES</t>
  </si>
  <si>
    <t>502</t>
  </si>
  <si>
    <t>Avenidas, Calles y Aceras</t>
  </si>
  <si>
    <t>503</t>
  </si>
  <si>
    <t>Carreteras y Caminos</t>
  </si>
  <si>
    <t>511</t>
  </si>
  <si>
    <t>Edificios de Administración</t>
  </si>
  <si>
    <t>512</t>
  </si>
  <si>
    <t>Edificios para Educación</t>
  </si>
  <si>
    <t>513</t>
  </si>
  <si>
    <t>Edificios Industriales y Comerciales</t>
  </si>
  <si>
    <t>514</t>
  </si>
  <si>
    <t>Edificios para Centros de Salud</t>
  </si>
  <si>
    <t>519</t>
  </si>
  <si>
    <t>Otras Edificaciones</t>
  </si>
  <si>
    <t>521</t>
  </si>
  <si>
    <t>Locales de Cultura y Recreación</t>
  </si>
  <si>
    <t>522</t>
  </si>
  <si>
    <t>Locales de Deportes</t>
  </si>
  <si>
    <t>525</t>
  </si>
  <si>
    <t>Parques, Plazas y Jardines</t>
  </si>
  <si>
    <t>529</t>
  </si>
  <si>
    <t>Otras Obras Urbanísticas</t>
  </si>
  <si>
    <t>581</t>
  </si>
  <si>
    <t>Proyectos Comunitarios</t>
  </si>
  <si>
    <t>590</t>
  </si>
  <si>
    <t>Créditos Reconocidos por Obras y Construcciones</t>
  </si>
  <si>
    <t>591</t>
  </si>
  <si>
    <t>VÖAS DE COMUNICACIàN</t>
  </si>
  <si>
    <t>592</t>
  </si>
  <si>
    <t>EDIFICACIONES</t>
  </si>
  <si>
    <t>593</t>
  </si>
  <si>
    <t>OBRAS URBANÖSTICAS</t>
  </si>
  <si>
    <t>597</t>
  </si>
  <si>
    <t>INSTALACIONES</t>
  </si>
  <si>
    <t>7 - TRANSFERENCIA DE CAPITAL</t>
  </si>
  <si>
    <t>716</t>
  </si>
  <si>
    <t>A Municipalidades y Juntas Comunales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</si>
</sst>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6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 applyFill="1" applyBorder="1" applyAlignment="1">
      <alignment horizontal="centerContinuous" vertical="center"/>
    </xf>
    <xf numFmtId="4" fontId="1" fillId="0" borderId="0" xfId="0" applyNumberFormat="1" applyFont="1" applyFill="1" applyBorder="1" applyAlignment="1">
      <alignment horizontal="centerContinuous" vertic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Continuous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2" fillId="0" borderId="3" xfId="0" applyFont="1" applyBorder="1" applyAlignment="1">
      <alignment horizontal="centerContinuous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Continuous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Continuous" vertical="center" wrapText="1"/>
    </xf>
    <xf numFmtId="4" fontId="2" fillId="3" borderId="2" xfId="0" applyNumberFormat="1" applyFont="1" applyFill="1" applyBorder="1" applyAlignment="1">
      <alignment horizontal="right" vertical="center" wrapText="1"/>
    </xf>
    <xf numFmtId="4" fontId="2" fillId="3" borderId="2" xfId="0" applyNumberFormat="1" applyFont="1" applyFill="1" applyBorder="1" applyAlignment="1">
      <alignment horizontal="center" vertical="center"/>
    </xf>
    <xf numFmtId="4" fontId="2" fillId="4" borderId="0" xfId="0" applyNumberFormat="1" applyFont="1" applyFill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right" vertical="center" wrapText="1"/>
    </xf>
    <xf numFmtId="0" fontId="4" fillId="0" borderId="0" xfId="0" applyFont="1" applyFill="1"/>
    <xf numFmtId="49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/>
    <xf numFmtId="4" fontId="4" fillId="0" borderId="2" xfId="0" applyNumberFormat="1" applyFont="1" applyFill="1" applyBorder="1" applyAlignment="1">
      <alignment horizontal="right"/>
    </xf>
    <xf numFmtId="4" fontId="4" fillId="0" borderId="2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centerContinuous"/>
    </xf>
    <xf numFmtId="0" fontId="4" fillId="0" borderId="5" xfId="0" applyFont="1" applyFill="1" applyBorder="1" applyAlignment="1">
      <alignment horizontal="centerContinuous"/>
    </xf>
    <xf numFmtId="0" fontId="4" fillId="0" borderId="6" xfId="0" applyFont="1" applyFill="1" applyBorder="1" applyAlignment="1">
      <alignment horizontal="centerContinuous"/>
    </xf>
    <xf numFmtId="0" fontId="4" fillId="0" borderId="2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9" fontId="5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right" vertical="center"/>
    </xf>
    <xf numFmtId="0" fontId="4" fillId="0" borderId="0" xfId="0" applyFont="1"/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right" vertical="center"/>
    </xf>
    <xf numFmtId="0" fontId="0" fillId="0" borderId="0" xfId="0" applyFill="1"/>
    <xf numFmtId="49" fontId="0" fillId="0" borderId="2" xfId="0" applyNumberFormat="1" applyFill="1" applyBorder="1" applyAlignment="1">
      <alignment horizontal="center"/>
    </xf>
    <xf numFmtId="0" fontId="0" fillId="0" borderId="2" xfId="0" applyFill="1" applyBorder="1"/>
    <xf numFmtId="4" fontId="4" fillId="0" borderId="2" xfId="0" applyNumberFormat="1" applyFont="1" applyFill="1" applyBorder="1"/>
    <xf numFmtId="4" fontId="0" fillId="0" borderId="2" xfId="0" applyNumberFormat="1" applyFill="1" applyBorder="1"/>
    <xf numFmtId="4" fontId="2" fillId="0" borderId="2" xfId="0" applyNumberFormat="1" applyFont="1" applyFill="1" applyBorder="1" applyAlignment="1">
      <alignment vertical="center"/>
    </xf>
    <xf numFmtId="49" fontId="0" fillId="0" borderId="2" xfId="0" applyNumberFormat="1" applyBorder="1" applyAlignment="1">
      <alignment horizontal="center"/>
    </xf>
    <xf numFmtId="0" fontId="0" fillId="0" borderId="2" xfId="0" applyBorder="1"/>
    <xf numFmtId="4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RA%20TRAMPARENCIA%20FEBRERO%20PARA%20ENVI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 EL INFORME DE FEBRERO (3)"/>
      <sheetName val="EJECUCION PRESUPUESTARIA"/>
    </sheetNames>
    <sheetDataSet>
      <sheetData sheetId="0">
        <row r="2">
          <cell r="E2">
            <v>10211013</v>
          </cell>
          <cell r="F2">
            <v>40790047</v>
          </cell>
          <cell r="G2">
            <v>6733836.4699999997</v>
          </cell>
          <cell r="H2">
            <v>4280669.55</v>
          </cell>
          <cell r="I2">
            <v>2731330.74</v>
          </cell>
        </row>
        <row r="3">
          <cell r="E3">
            <v>1485314</v>
          </cell>
          <cell r="F3">
            <v>5721560</v>
          </cell>
          <cell r="G3">
            <v>919198.94</v>
          </cell>
          <cell r="H3">
            <v>446567.72</v>
          </cell>
          <cell r="I3">
            <v>809707.01</v>
          </cell>
        </row>
        <row r="4">
          <cell r="E4">
            <v>2544740</v>
          </cell>
          <cell r="F4">
            <v>9147532</v>
          </cell>
          <cell r="G4">
            <v>1479339.97</v>
          </cell>
          <cell r="H4">
            <v>948028.38</v>
          </cell>
          <cell r="I4">
            <v>1029272.39</v>
          </cell>
        </row>
        <row r="5">
          <cell r="E5">
            <v>240000</v>
          </cell>
          <cell r="F5">
            <v>933480</v>
          </cell>
          <cell r="G5">
            <v>98227</v>
          </cell>
          <cell r="H5">
            <v>98227</v>
          </cell>
          <cell r="I5">
            <v>47580.37</v>
          </cell>
        </row>
        <row r="6">
          <cell r="E6">
            <v>241377</v>
          </cell>
          <cell r="F6">
            <v>965508</v>
          </cell>
          <cell r="G6">
            <v>159580.79</v>
          </cell>
          <cell r="H6">
            <v>100063.8</v>
          </cell>
          <cell r="I6">
            <v>64792.29</v>
          </cell>
        </row>
        <row r="7">
          <cell r="E7">
            <v>911281</v>
          </cell>
          <cell r="F7">
            <v>2684550</v>
          </cell>
          <cell r="G7">
            <v>738389</v>
          </cell>
          <cell r="H7">
            <v>596827.06999999995</v>
          </cell>
          <cell r="I7">
            <v>723694.99</v>
          </cell>
        </row>
        <row r="8">
          <cell r="E8">
            <v>2454584</v>
          </cell>
          <cell r="F8">
            <v>7252274</v>
          </cell>
          <cell r="G8">
            <v>1222374.02</v>
          </cell>
          <cell r="H8">
            <v>25</v>
          </cell>
          <cell r="I8">
            <v>647432.14</v>
          </cell>
        </row>
        <row r="9">
          <cell r="E9">
            <v>232595</v>
          </cell>
          <cell r="F9">
            <v>840720</v>
          </cell>
          <cell r="G9">
            <v>137461.29</v>
          </cell>
          <cell r="H9">
            <v>0</v>
          </cell>
          <cell r="I9">
            <v>68766.7</v>
          </cell>
        </row>
        <row r="10">
          <cell r="E10">
            <v>198098</v>
          </cell>
          <cell r="F10">
            <v>717849</v>
          </cell>
          <cell r="G10">
            <v>117465.61</v>
          </cell>
          <cell r="H10">
            <v>0</v>
          </cell>
          <cell r="I10">
            <v>58567.85</v>
          </cell>
        </row>
        <row r="11">
          <cell r="E11">
            <v>46507</v>
          </cell>
          <cell r="F11">
            <v>168167</v>
          </cell>
          <cell r="G11">
            <v>26389.72</v>
          </cell>
          <cell r="H11">
            <v>8358.6200000000008</v>
          </cell>
          <cell r="I11">
            <v>13301.96</v>
          </cell>
        </row>
        <row r="12">
          <cell r="E12">
            <v>1000000</v>
          </cell>
          <cell r="F12">
            <v>1000000</v>
          </cell>
          <cell r="G12">
            <v>527842.15</v>
          </cell>
          <cell r="H12">
            <v>8946.61</v>
          </cell>
          <cell r="I12">
            <v>514952.13</v>
          </cell>
        </row>
        <row r="13">
          <cell r="E13">
            <v>55000</v>
          </cell>
          <cell r="F13">
            <v>64800</v>
          </cell>
          <cell r="G13">
            <v>26310</v>
          </cell>
          <cell r="H13">
            <v>26310</v>
          </cell>
          <cell r="I13">
            <v>17910</v>
          </cell>
        </row>
        <row r="14">
          <cell r="E14">
            <v>19684</v>
          </cell>
          <cell r="F14">
            <v>19684</v>
          </cell>
          <cell r="G14">
            <v>0</v>
          </cell>
          <cell r="H14">
            <v>0</v>
          </cell>
        </row>
        <row r="15">
          <cell r="E15">
            <v>111870</v>
          </cell>
          <cell r="F15">
            <v>167803</v>
          </cell>
          <cell r="G15">
            <v>7386.74</v>
          </cell>
          <cell r="H15">
            <v>206.89</v>
          </cell>
          <cell r="I15">
            <v>140.55000000000001</v>
          </cell>
        </row>
        <row r="16">
          <cell r="E16">
            <v>151104</v>
          </cell>
          <cell r="F16">
            <v>216305</v>
          </cell>
          <cell r="G16">
            <v>79279.320000000007</v>
          </cell>
          <cell r="H16">
            <v>8.82</v>
          </cell>
          <cell r="I16">
            <v>77303.350000000006</v>
          </cell>
        </row>
        <row r="17">
          <cell r="E17">
            <v>2821824</v>
          </cell>
          <cell r="F17">
            <v>2901824</v>
          </cell>
          <cell r="G17">
            <v>0</v>
          </cell>
          <cell r="H17">
            <v>0</v>
          </cell>
          <cell r="I17">
            <v>0</v>
          </cell>
        </row>
        <row r="18">
          <cell r="E18">
            <v>293257</v>
          </cell>
          <cell r="F18">
            <v>293257</v>
          </cell>
          <cell r="G18">
            <v>0</v>
          </cell>
          <cell r="H18">
            <v>0</v>
          </cell>
        </row>
        <row r="19">
          <cell r="E19">
            <v>638124</v>
          </cell>
          <cell r="F19">
            <v>638124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546344</v>
          </cell>
          <cell r="F20">
            <v>546344</v>
          </cell>
          <cell r="G20">
            <v>0</v>
          </cell>
          <cell r="H20">
            <v>0</v>
          </cell>
          <cell r="I20">
            <v>0</v>
          </cell>
        </row>
        <row r="21">
          <cell r="E21">
            <v>45397</v>
          </cell>
          <cell r="F21">
            <v>49897</v>
          </cell>
          <cell r="G21">
            <v>9309</v>
          </cell>
          <cell r="H21">
            <v>0</v>
          </cell>
          <cell r="I21">
            <v>9309</v>
          </cell>
        </row>
        <row r="22">
          <cell r="E22">
            <v>180000</v>
          </cell>
          <cell r="F22">
            <v>600000</v>
          </cell>
          <cell r="G22">
            <v>0</v>
          </cell>
          <cell r="H22">
            <v>0</v>
          </cell>
        </row>
        <row r="23">
          <cell r="E23">
            <v>32000</v>
          </cell>
          <cell r="F23">
            <v>124000</v>
          </cell>
          <cell r="G23">
            <v>0</v>
          </cell>
          <cell r="H23">
            <v>0</v>
          </cell>
        </row>
        <row r="24">
          <cell r="E24">
            <v>300</v>
          </cell>
          <cell r="F24">
            <v>300</v>
          </cell>
          <cell r="G24">
            <v>2.5</v>
          </cell>
          <cell r="H24">
            <v>2.5</v>
          </cell>
          <cell r="I24">
            <v>2.5</v>
          </cell>
        </row>
        <row r="25">
          <cell r="E25">
            <v>260000</v>
          </cell>
          <cell r="F25">
            <v>1300000</v>
          </cell>
          <cell r="G25">
            <v>0</v>
          </cell>
          <cell r="H25">
            <v>0</v>
          </cell>
        </row>
        <row r="26">
          <cell r="E26">
            <v>21050</v>
          </cell>
          <cell r="F26">
            <v>116050</v>
          </cell>
          <cell r="G26">
            <v>0</v>
          </cell>
          <cell r="H26">
            <v>0</v>
          </cell>
          <cell r="I26">
            <v>0</v>
          </cell>
        </row>
        <row r="27">
          <cell r="E27">
            <v>335220</v>
          </cell>
          <cell r="F27">
            <v>335220</v>
          </cell>
          <cell r="G27">
            <v>57415.68</v>
          </cell>
          <cell r="H27">
            <v>0</v>
          </cell>
          <cell r="I27">
            <v>45777.599999999999</v>
          </cell>
        </row>
        <row r="28">
          <cell r="E28">
            <v>70000</v>
          </cell>
          <cell r="F28">
            <v>70000</v>
          </cell>
          <cell r="G28">
            <v>0</v>
          </cell>
          <cell r="H28">
            <v>0</v>
          </cell>
        </row>
        <row r="29">
          <cell r="E29">
            <v>80009</v>
          </cell>
          <cell r="F29">
            <v>81509</v>
          </cell>
          <cell r="G29">
            <v>0</v>
          </cell>
          <cell r="H29">
            <v>0</v>
          </cell>
          <cell r="I29">
            <v>0</v>
          </cell>
        </row>
        <row r="30">
          <cell r="E30">
            <v>131780</v>
          </cell>
          <cell r="F30">
            <v>131780</v>
          </cell>
          <cell r="G30">
            <v>0</v>
          </cell>
          <cell r="H30">
            <v>0</v>
          </cell>
        </row>
        <row r="31">
          <cell r="E31">
            <v>732265</v>
          </cell>
          <cell r="F31">
            <v>732265</v>
          </cell>
          <cell r="G31">
            <v>0</v>
          </cell>
          <cell r="H31">
            <v>0</v>
          </cell>
          <cell r="I31">
            <v>0</v>
          </cell>
        </row>
        <row r="32">
          <cell r="E32">
            <v>5220</v>
          </cell>
          <cell r="F32">
            <v>6220</v>
          </cell>
          <cell r="G32">
            <v>0</v>
          </cell>
          <cell r="H32">
            <v>0</v>
          </cell>
        </row>
        <row r="33">
          <cell r="E33">
            <v>36000</v>
          </cell>
          <cell r="F33">
            <v>40000</v>
          </cell>
          <cell r="G33">
            <v>6300</v>
          </cell>
          <cell r="H33">
            <v>6300</v>
          </cell>
          <cell r="I33">
            <v>6300</v>
          </cell>
        </row>
        <row r="34">
          <cell r="E34">
            <v>2500</v>
          </cell>
          <cell r="F34">
            <v>2500</v>
          </cell>
          <cell r="G34">
            <v>0</v>
          </cell>
          <cell r="H34">
            <v>0</v>
          </cell>
        </row>
        <row r="35">
          <cell r="E35">
            <v>36823</v>
          </cell>
          <cell r="F35">
            <v>43873</v>
          </cell>
          <cell r="G35">
            <v>1893</v>
          </cell>
          <cell r="H35">
            <v>1725</v>
          </cell>
          <cell r="I35">
            <v>1725</v>
          </cell>
        </row>
        <row r="36">
          <cell r="E36">
            <v>28358</v>
          </cell>
          <cell r="F36">
            <v>33358</v>
          </cell>
          <cell r="G36">
            <v>5762.96</v>
          </cell>
          <cell r="H36">
            <v>0</v>
          </cell>
          <cell r="I36">
            <v>5762.96</v>
          </cell>
        </row>
        <row r="37">
          <cell r="E37">
            <v>2100</v>
          </cell>
          <cell r="F37">
            <v>3100</v>
          </cell>
          <cell r="G37">
            <v>0</v>
          </cell>
          <cell r="H37">
            <v>0</v>
          </cell>
        </row>
        <row r="38">
          <cell r="E38">
            <v>20500</v>
          </cell>
          <cell r="F38">
            <v>20500</v>
          </cell>
          <cell r="G38">
            <v>0</v>
          </cell>
          <cell r="H38">
            <v>0</v>
          </cell>
        </row>
        <row r="39">
          <cell r="E39">
            <v>3600</v>
          </cell>
          <cell r="F39">
            <v>5100</v>
          </cell>
          <cell r="G39">
            <v>119.5</v>
          </cell>
          <cell r="H39">
            <v>119.5</v>
          </cell>
          <cell r="I39">
            <v>47.25</v>
          </cell>
        </row>
        <row r="40">
          <cell r="E40">
            <v>531</v>
          </cell>
          <cell r="F40">
            <v>531</v>
          </cell>
          <cell r="G40">
            <v>0</v>
          </cell>
          <cell r="H40">
            <v>0</v>
          </cell>
          <cell r="I40">
            <v>0</v>
          </cell>
        </row>
        <row r="41">
          <cell r="E41">
            <v>100100</v>
          </cell>
          <cell r="F41">
            <v>100100</v>
          </cell>
          <cell r="G41">
            <v>0</v>
          </cell>
          <cell r="H41">
            <v>0</v>
          </cell>
        </row>
        <row r="42">
          <cell r="E42">
            <v>2208458</v>
          </cell>
          <cell r="F42">
            <v>2208458</v>
          </cell>
          <cell r="G42">
            <v>14976</v>
          </cell>
          <cell r="H42">
            <v>0</v>
          </cell>
          <cell r="I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E44">
            <v>5011812</v>
          </cell>
          <cell r="F44">
            <v>5050997</v>
          </cell>
          <cell r="G44">
            <v>43960.33</v>
          </cell>
          <cell r="H44">
            <v>615.6</v>
          </cell>
          <cell r="I44">
            <v>43957.13</v>
          </cell>
        </row>
        <row r="45">
          <cell r="E45">
            <v>5514594</v>
          </cell>
          <cell r="F45">
            <v>15942594</v>
          </cell>
          <cell r="G45">
            <v>0</v>
          </cell>
          <cell r="H45">
            <v>0</v>
          </cell>
          <cell r="I45">
            <v>0</v>
          </cell>
        </row>
        <row r="46">
          <cell r="E46">
            <v>400000</v>
          </cell>
          <cell r="F46">
            <v>400000</v>
          </cell>
          <cell r="G46">
            <v>32652.77</v>
          </cell>
          <cell r="H46">
            <v>20716.32</v>
          </cell>
          <cell r="I46">
            <v>14325.31</v>
          </cell>
        </row>
        <row r="47">
          <cell r="E47">
            <v>140879</v>
          </cell>
          <cell r="F47">
            <v>140879</v>
          </cell>
          <cell r="G47">
            <v>0</v>
          </cell>
          <cell r="H47">
            <v>0</v>
          </cell>
          <cell r="I47">
            <v>0</v>
          </cell>
        </row>
        <row r="48">
          <cell r="E48">
            <v>80064</v>
          </cell>
          <cell r="F48">
            <v>81064</v>
          </cell>
          <cell r="G48">
            <v>15751.7</v>
          </cell>
          <cell r="H48">
            <v>299.60000000000002</v>
          </cell>
          <cell r="I48">
            <v>15739.7</v>
          </cell>
        </row>
        <row r="49">
          <cell r="E49">
            <v>2200</v>
          </cell>
          <cell r="F49">
            <v>2200</v>
          </cell>
          <cell r="G49">
            <v>0</v>
          </cell>
          <cell r="H49">
            <v>0</v>
          </cell>
          <cell r="I49">
            <v>0</v>
          </cell>
        </row>
        <row r="50">
          <cell r="E50">
            <v>500</v>
          </cell>
          <cell r="F50">
            <v>500</v>
          </cell>
          <cell r="G50">
            <v>0</v>
          </cell>
          <cell r="H50">
            <v>0</v>
          </cell>
        </row>
        <row r="51">
          <cell r="E51">
            <v>97244</v>
          </cell>
          <cell r="F51">
            <v>97244</v>
          </cell>
          <cell r="G51">
            <v>16259.72</v>
          </cell>
          <cell r="H51">
            <v>0</v>
          </cell>
          <cell r="I51">
            <v>16259.72</v>
          </cell>
        </row>
        <row r="52">
          <cell r="E52">
            <v>897699</v>
          </cell>
          <cell r="F52">
            <v>897699</v>
          </cell>
          <cell r="G52">
            <v>17102.22</v>
          </cell>
          <cell r="H52">
            <v>0</v>
          </cell>
          <cell r="I52">
            <v>17102.22</v>
          </cell>
        </row>
        <row r="53">
          <cell r="E53">
            <v>1576849.5</v>
          </cell>
          <cell r="F53">
            <v>1576849.5</v>
          </cell>
          <cell r="G53">
            <v>393960.49</v>
          </cell>
          <cell r="H53">
            <v>36486.089999999997</v>
          </cell>
          <cell r="I53">
            <v>393960.49</v>
          </cell>
        </row>
        <row r="54">
          <cell r="E54">
            <v>329593</v>
          </cell>
          <cell r="F54">
            <v>329593</v>
          </cell>
          <cell r="G54">
            <v>329456.53000000003</v>
          </cell>
          <cell r="H54">
            <v>296119.93</v>
          </cell>
          <cell r="I54">
            <v>320054.49</v>
          </cell>
        </row>
        <row r="55">
          <cell r="E55">
            <v>6971</v>
          </cell>
          <cell r="F55">
            <v>6971</v>
          </cell>
          <cell r="G55">
            <v>6376.27</v>
          </cell>
          <cell r="H55">
            <v>6376.27</v>
          </cell>
          <cell r="I55">
            <v>6376.27</v>
          </cell>
        </row>
        <row r="56">
          <cell r="E56">
            <v>259612</v>
          </cell>
          <cell r="F56">
            <v>259612</v>
          </cell>
          <cell r="G56">
            <v>45268.61</v>
          </cell>
          <cell r="H56">
            <v>0</v>
          </cell>
          <cell r="I56">
            <v>45268.61</v>
          </cell>
        </row>
        <row r="57">
          <cell r="E57">
            <v>3285</v>
          </cell>
          <cell r="F57">
            <v>3285</v>
          </cell>
          <cell r="G57">
            <v>30</v>
          </cell>
          <cell r="H57">
            <v>0</v>
          </cell>
          <cell r="I57">
            <v>0</v>
          </cell>
        </row>
        <row r="58">
          <cell r="E58">
            <v>68526.5</v>
          </cell>
          <cell r="F58">
            <v>68526.5</v>
          </cell>
          <cell r="G58">
            <v>52739.44</v>
          </cell>
          <cell r="H58">
            <v>39950.9</v>
          </cell>
          <cell r="I58">
            <v>30898.94</v>
          </cell>
        </row>
        <row r="59">
          <cell r="E59">
            <v>339204</v>
          </cell>
          <cell r="F59">
            <v>339204</v>
          </cell>
          <cell r="G59">
            <v>65589.259999999995</v>
          </cell>
          <cell r="H59">
            <v>790.06</v>
          </cell>
          <cell r="I59">
            <v>65589.259999999995</v>
          </cell>
        </row>
        <row r="60">
          <cell r="E60">
            <v>4060000</v>
          </cell>
          <cell r="F60">
            <v>6560000</v>
          </cell>
          <cell r="G60">
            <v>955549.63</v>
          </cell>
          <cell r="H60">
            <v>955549.63</v>
          </cell>
          <cell r="I60">
            <v>955549.63</v>
          </cell>
        </row>
        <row r="61">
          <cell r="E61">
            <v>21250</v>
          </cell>
          <cell r="F61">
            <v>21250</v>
          </cell>
          <cell r="G61">
            <v>17497.8</v>
          </cell>
          <cell r="H61">
            <v>12867.9</v>
          </cell>
          <cell r="I61">
            <v>17497.8</v>
          </cell>
        </row>
        <row r="62">
          <cell r="E62">
            <v>562858</v>
          </cell>
          <cell r="F62">
            <v>694488</v>
          </cell>
          <cell r="G62">
            <v>6408.25</v>
          </cell>
          <cell r="H62">
            <v>3370.25</v>
          </cell>
          <cell r="I62">
            <v>3370.25</v>
          </cell>
        </row>
        <row r="63">
          <cell r="E63">
            <v>111000</v>
          </cell>
          <cell r="F63">
            <v>111000</v>
          </cell>
          <cell r="G63">
            <v>3876</v>
          </cell>
          <cell r="H63">
            <v>0</v>
          </cell>
          <cell r="I63">
            <v>3876</v>
          </cell>
        </row>
        <row r="64">
          <cell r="E64">
            <v>49805</v>
          </cell>
          <cell r="F64">
            <v>49805</v>
          </cell>
          <cell r="G64">
            <v>393.9</v>
          </cell>
          <cell r="H64">
            <v>43.9</v>
          </cell>
          <cell r="I64">
            <v>393.9</v>
          </cell>
        </row>
        <row r="65">
          <cell r="E65">
            <v>5750</v>
          </cell>
          <cell r="F65">
            <v>5750</v>
          </cell>
          <cell r="G65">
            <v>69.540000000000006</v>
          </cell>
          <cell r="H65">
            <v>69.540000000000006</v>
          </cell>
          <cell r="I65">
            <v>69.540000000000006</v>
          </cell>
        </row>
        <row r="66">
          <cell r="E66">
            <v>62521</v>
          </cell>
          <cell r="F66">
            <v>90521</v>
          </cell>
          <cell r="G66">
            <v>2796.37</v>
          </cell>
          <cell r="H66">
            <v>0</v>
          </cell>
          <cell r="I66">
            <v>975.23</v>
          </cell>
        </row>
        <row r="67">
          <cell r="E67">
            <v>4970</v>
          </cell>
          <cell r="F67">
            <v>4970</v>
          </cell>
          <cell r="G67">
            <v>0</v>
          </cell>
          <cell r="H67">
            <v>0</v>
          </cell>
          <cell r="I67">
            <v>0</v>
          </cell>
        </row>
        <row r="68">
          <cell r="E68">
            <v>196147</v>
          </cell>
          <cell r="F68">
            <v>212377</v>
          </cell>
          <cell r="G68">
            <v>0</v>
          </cell>
          <cell r="H68">
            <v>0</v>
          </cell>
          <cell r="I68">
            <v>0</v>
          </cell>
        </row>
        <row r="69">
          <cell r="E69">
            <v>35494</v>
          </cell>
          <cell r="F69">
            <v>35494</v>
          </cell>
          <cell r="G69">
            <v>7094.13</v>
          </cell>
          <cell r="H69">
            <v>0</v>
          </cell>
          <cell r="I69">
            <v>0</v>
          </cell>
        </row>
        <row r="70">
          <cell r="E70">
            <v>400000</v>
          </cell>
          <cell r="F70">
            <v>400000</v>
          </cell>
          <cell r="G70">
            <v>0</v>
          </cell>
          <cell r="H70">
            <v>0</v>
          </cell>
        </row>
        <row r="71">
          <cell r="E71">
            <v>46070</v>
          </cell>
          <cell r="F71">
            <v>46070</v>
          </cell>
          <cell r="G71">
            <v>8.74</v>
          </cell>
          <cell r="H71">
            <v>8.74</v>
          </cell>
          <cell r="I71">
            <v>8.74</v>
          </cell>
        </row>
        <row r="72">
          <cell r="E72">
            <v>150000</v>
          </cell>
          <cell r="F72">
            <v>150000</v>
          </cell>
          <cell r="G72">
            <v>0</v>
          </cell>
          <cell r="H72">
            <v>0</v>
          </cell>
        </row>
        <row r="73">
          <cell r="E73">
            <v>9130</v>
          </cell>
          <cell r="F73">
            <v>9130</v>
          </cell>
          <cell r="G73">
            <v>9.75</v>
          </cell>
          <cell r="H73">
            <v>5.2</v>
          </cell>
          <cell r="I73">
            <v>5.2</v>
          </cell>
        </row>
        <row r="74">
          <cell r="E74">
            <v>200</v>
          </cell>
          <cell r="F74">
            <v>200</v>
          </cell>
          <cell r="G74">
            <v>0</v>
          </cell>
          <cell r="H74">
            <v>0</v>
          </cell>
        </row>
        <row r="75">
          <cell r="E75">
            <v>35247</v>
          </cell>
          <cell r="F75">
            <v>36247</v>
          </cell>
          <cell r="G75">
            <v>43.86</v>
          </cell>
          <cell r="H75">
            <v>43.86</v>
          </cell>
          <cell r="I75">
            <v>43.86</v>
          </cell>
        </row>
        <row r="76">
          <cell r="E76">
            <v>91041</v>
          </cell>
          <cell r="F76">
            <v>91041</v>
          </cell>
          <cell r="G76">
            <v>0</v>
          </cell>
          <cell r="H76">
            <v>0</v>
          </cell>
          <cell r="I76">
            <v>0</v>
          </cell>
        </row>
        <row r="77">
          <cell r="E77">
            <v>25607</v>
          </cell>
          <cell r="F77">
            <v>29607</v>
          </cell>
          <cell r="G77">
            <v>88.81</v>
          </cell>
          <cell r="H77">
            <v>88.81</v>
          </cell>
          <cell r="I77">
            <v>88.81</v>
          </cell>
        </row>
        <row r="78">
          <cell r="E78">
            <v>1000</v>
          </cell>
          <cell r="F78">
            <v>1000</v>
          </cell>
          <cell r="G78">
            <v>0</v>
          </cell>
          <cell r="H78">
            <v>0</v>
          </cell>
          <cell r="I78">
            <v>0</v>
          </cell>
        </row>
        <row r="79">
          <cell r="E79">
            <v>3002</v>
          </cell>
          <cell r="F79">
            <v>3002</v>
          </cell>
          <cell r="G79">
            <v>64.19</v>
          </cell>
          <cell r="H79">
            <v>64.19</v>
          </cell>
          <cell r="I79">
            <v>64.19</v>
          </cell>
        </row>
        <row r="80">
          <cell r="E80">
            <v>36423</v>
          </cell>
          <cell r="F80">
            <v>36973</v>
          </cell>
          <cell r="G80">
            <v>4138.3599999999997</v>
          </cell>
          <cell r="H80">
            <v>44.91</v>
          </cell>
          <cell r="I80">
            <v>4138.3599999999997</v>
          </cell>
        </row>
        <row r="81">
          <cell r="E81">
            <v>6285</v>
          </cell>
          <cell r="F81">
            <v>6285</v>
          </cell>
          <cell r="G81">
            <v>0</v>
          </cell>
          <cell r="H81">
            <v>0</v>
          </cell>
          <cell r="I81">
            <v>0</v>
          </cell>
        </row>
        <row r="82">
          <cell r="E82">
            <v>500</v>
          </cell>
          <cell r="F82">
            <v>500</v>
          </cell>
          <cell r="G82">
            <v>0</v>
          </cell>
          <cell r="H82">
            <v>0</v>
          </cell>
        </row>
        <row r="83">
          <cell r="E83">
            <v>22142</v>
          </cell>
          <cell r="F83">
            <v>22142</v>
          </cell>
          <cell r="G83">
            <v>1226.07</v>
          </cell>
          <cell r="H83">
            <v>517.20000000000005</v>
          </cell>
          <cell r="I83">
            <v>1202.53</v>
          </cell>
        </row>
        <row r="84">
          <cell r="E84">
            <v>4872</v>
          </cell>
          <cell r="F84">
            <v>4872</v>
          </cell>
          <cell r="G84">
            <v>21.39</v>
          </cell>
          <cell r="H84">
            <v>21.39</v>
          </cell>
          <cell r="I84">
            <v>21.39</v>
          </cell>
        </row>
        <row r="85">
          <cell r="E85">
            <v>9935</v>
          </cell>
          <cell r="F85">
            <v>9935</v>
          </cell>
          <cell r="G85">
            <v>0</v>
          </cell>
          <cell r="H85">
            <v>0</v>
          </cell>
          <cell r="I85">
            <v>0</v>
          </cell>
        </row>
        <row r="86">
          <cell r="E86">
            <v>20554</v>
          </cell>
          <cell r="F86">
            <v>20554</v>
          </cell>
          <cell r="G86">
            <v>89.89</v>
          </cell>
          <cell r="H86">
            <v>77.38</v>
          </cell>
          <cell r="I86">
            <v>77.38</v>
          </cell>
        </row>
        <row r="87">
          <cell r="E87">
            <v>22214</v>
          </cell>
          <cell r="F87">
            <v>22214</v>
          </cell>
          <cell r="G87">
            <v>1133.8900000000001</v>
          </cell>
          <cell r="H87">
            <v>1133.8900000000001</v>
          </cell>
          <cell r="I87">
            <v>1133.8900000000001</v>
          </cell>
        </row>
        <row r="88">
          <cell r="E88">
            <v>19931</v>
          </cell>
          <cell r="F88">
            <v>19931</v>
          </cell>
          <cell r="G88">
            <v>882.16</v>
          </cell>
          <cell r="H88">
            <v>863.61</v>
          </cell>
          <cell r="I88">
            <v>863.61</v>
          </cell>
        </row>
        <row r="89">
          <cell r="E89">
            <v>5305</v>
          </cell>
          <cell r="F89">
            <v>5305</v>
          </cell>
          <cell r="G89">
            <v>0</v>
          </cell>
          <cell r="H89">
            <v>0</v>
          </cell>
          <cell r="I89">
            <v>0</v>
          </cell>
        </row>
        <row r="90">
          <cell r="E90">
            <v>14433</v>
          </cell>
          <cell r="F90">
            <v>14433</v>
          </cell>
          <cell r="G90">
            <v>571.02</v>
          </cell>
          <cell r="H90">
            <v>518.86</v>
          </cell>
          <cell r="I90">
            <v>571.02</v>
          </cell>
        </row>
        <row r="91">
          <cell r="E91">
            <v>1900</v>
          </cell>
          <cell r="F91">
            <v>1900</v>
          </cell>
          <cell r="G91">
            <v>0</v>
          </cell>
          <cell r="H91">
            <v>0</v>
          </cell>
          <cell r="I91">
            <v>0</v>
          </cell>
        </row>
        <row r="92">
          <cell r="E92">
            <v>73767</v>
          </cell>
          <cell r="F92">
            <v>73767</v>
          </cell>
          <cell r="G92">
            <v>2539.23</v>
          </cell>
          <cell r="H92">
            <v>70.930000000000007</v>
          </cell>
          <cell r="I92">
            <v>2539.23</v>
          </cell>
        </row>
        <row r="93">
          <cell r="E93">
            <v>113985</v>
          </cell>
          <cell r="F93">
            <v>113985</v>
          </cell>
          <cell r="G93">
            <v>0</v>
          </cell>
          <cell r="H93">
            <v>0</v>
          </cell>
          <cell r="I93">
            <v>0</v>
          </cell>
        </row>
        <row r="94">
          <cell r="E94">
            <v>15704</v>
          </cell>
          <cell r="F94">
            <v>18204</v>
          </cell>
          <cell r="G94">
            <v>1838.5</v>
          </cell>
          <cell r="H94">
            <v>178.9</v>
          </cell>
          <cell r="I94">
            <v>1838.5</v>
          </cell>
        </row>
        <row r="95">
          <cell r="E95">
            <v>28998</v>
          </cell>
          <cell r="F95">
            <v>28998</v>
          </cell>
          <cell r="G95">
            <v>599.20000000000005</v>
          </cell>
          <cell r="H95">
            <v>0</v>
          </cell>
          <cell r="I95">
            <v>599.20000000000005</v>
          </cell>
        </row>
        <row r="96">
          <cell r="E96">
            <v>16371</v>
          </cell>
          <cell r="F96">
            <v>16371</v>
          </cell>
          <cell r="G96">
            <v>86.67</v>
          </cell>
          <cell r="H96">
            <v>86.67</v>
          </cell>
          <cell r="I96">
            <v>86.67</v>
          </cell>
        </row>
        <row r="97">
          <cell r="E97">
            <v>38400</v>
          </cell>
          <cell r="F97">
            <v>38400</v>
          </cell>
          <cell r="G97">
            <v>0</v>
          </cell>
          <cell r="H97">
            <v>0</v>
          </cell>
        </row>
        <row r="98">
          <cell r="E98">
            <v>93840</v>
          </cell>
          <cell r="F98">
            <v>93860</v>
          </cell>
          <cell r="G98">
            <v>47.67</v>
          </cell>
          <cell r="H98">
            <v>47.67</v>
          </cell>
          <cell r="I98">
            <v>47.67</v>
          </cell>
        </row>
        <row r="99">
          <cell r="E99">
            <v>9250</v>
          </cell>
          <cell r="F99">
            <v>9250</v>
          </cell>
          <cell r="G99">
            <v>0</v>
          </cell>
          <cell r="H99">
            <v>0</v>
          </cell>
          <cell r="I99">
            <v>0</v>
          </cell>
        </row>
        <row r="100">
          <cell r="E100">
            <v>141234</v>
          </cell>
          <cell r="F100">
            <v>148334</v>
          </cell>
          <cell r="G100">
            <v>30079.79</v>
          </cell>
          <cell r="H100">
            <v>876.08</v>
          </cell>
          <cell r="I100">
            <v>26279.19</v>
          </cell>
        </row>
        <row r="101">
          <cell r="E101">
            <v>500</v>
          </cell>
          <cell r="F101">
            <v>500</v>
          </cell>
          <cell r="G101">
            <v>0</v>
          </cell>
          <cell r="H101">
            <v>0</v>
          </cell>
        </row>
        <row r="102">
          <cell r="E102">
            <v>17685</v>
          </cell>
          <cell r="F102">
            <v>17685</v>
          </cell>
          <cell r="G102">
            <v>0</v>
          </cell>
          <cell r="H102">
            <v>0</v>
          </cell>
          <cell r="I102">
            <v>0</v>
          </cell>
        </row>
        <row r="103">
          <cell r="E103">
            <v>500</v>
          </cell>
          <cell r="F103">
            <v>500</v>
          </cell>
          <cell r="G103">
            <v>0</v>
          </cell>
          <cell r="H103">
            <v>0</v>
          </cell>
        </row>
        <row r="104">
          <cell r="E104">
            <v>9552</v>
          </cell>
          <cell r="F104">
            <v>9552</v>
          </cell>
          <cell r="G104">
            <v>80.89</v>
          </cell>
          <cell r="H104">
            <v>0</v>
          </cell>
          <cell r="I104">
            <v>80.89</v>
          </cell>
        </row>
        <row r="105">
          <cell r="E105">
            <v>75496</v>
          </cell>
          <cell r="F105">
            <v>77951</v>
          </cell>
          <cell r="G105">
            <v>1401.81</v>
          </cell>
          <cell r="H105">
            <v>1294.33</v>
          </cell>
          <cell r="I105">
            <v>1326.37</v>
          </cell>
        </row>
        <row r="106">
          <cell r="E106">
            <v>112368</v>
          </cell>
          <cell r="F106">
            <v>112368</v>
          </cell>
          <cell r="G106">
            <v>61492.639999999999</v>
          </cell>
          <cell r="H106">
            <v>56145.64</v>
          </cell>
          <cell r="I106">
            <v>27664.639999999999</v>
          </cell>
        </row>
        <row r="107">
          <cell r="E107">
            <v>27578</v>
          </cell>
          <cell r="F107">
            <v>27578</v>
          </cell>
          <cell r="G107">
            <v>1676.69</v>
          </cell>
          <cell r="H107">
            <v>347.75</v>
          </cell>
          <cell r="I107">
            <v>347.75</v>
          </cell>
        </row>
        <row r="108">
          <cell r="E108">
            <v>50733</v>
          </cell>
          <cell r="F108">
            <v>50733</v>
          </cell>
          <cell r="G108">
            <v>36142.25</v>
          </cell>
          <cell r="H108">
            <v>16154.07</v>
          </cell>
          <cell r="I108">
            <v>16154.07</v>
          </cell>
        </row>
        <row r="109">
          <cell r="E109">
            <v>2179</v>
          </cell>
          <cell r="F109">
            <v>2179</v>
          </cell>
          <cell r="G109">
            <v>282.16000000000003</v>
          </cell>
          <cell r="H109">
            <v>52.16</v>
          </cell>
          <cell r="I109">
            <v>282.16000000000003</v>
          </cell>
        </row>
        <row r="110">
          <cell r="E110">
            <v>991</v>
          </cell>
          <cell r="F110">
            <v>991</v>
          </cell>
          <cell r="G110">
            <v>164.68</v>
          </cell>
          <cell r="H110">
            <v>164.68</v>
          </cell>
          <cell r="I110">
            <v>164.68</v>
          </cell>
        </row>
        <row r="111">
          <cell r="E111">
            <v>470</v>
          </cell>
          <cell r="F111">
            <v>470</v>
          </cell>
          <cell r="G111">
            <v>141.65</v>
          </cell>
          <cell r="H111">
            <v>141.65</v>
          </cell>
          <cell r="I111">
            <v>141.65</v>
          </cell>
        </row>
        <row r="112">
          <cell r="E112">
            <v>1427</v>
          </cell>
          <cell r="F112">
            <v>1427</v>
          </cell>
          <cell r="G112">
            <v>914.15</v>
          </cell>
          <cell r="H112">
            <v>254.82</v>
          </cell>
          <cell r="I112">
            <v>254.82</v>
          </cell>
        </row>
        <row r="113">
          <cell r="E113">
            <v>11989</v>
          </cell>
          <cell r="F113">
            <v>11989</v>
          </cell>
          <cell r="G113">
            <v>4687.62</v>
          </cell>
          <cell r="H113">
            <v>485.27</v>
          </cell>
          <cell r="I113">
            <v>3309.95</v>
          </cell>
        </row>
        <row r="114">
          <cell r="E114">
            <v>5504</v>
          </cell>
          <cell r="F114">
            <v>5504</v>
          </cell>
          <cell r="G114">
            <v>2090.2600000000002</v>
          </cell>
          <cell r="H114">
            <v>471.39</v>
          </cell>
          <cell r="I114">
            <v>2090.2600000000002</v>
          </cell>
        </row>
        <row r="115">
          <cell r="E115">
            <v>33986</v>
          </cell>
          <cell r="F115">
            <v>33986</v>
          </cell>
          <cell r="G115">
            <v>0</v>
          </cell>
          <cell r="H115">
            <v>0</v>
          </cell>
          <cell r="I115">
            <v>0</v>
          </cell>
        </row>
        <row r="116">
          <cell r="E116">
            <v>1000</v>
          </cell>
          <cell r="F116">
            <v>1000</v>
          </cell>
          <cell r="G116">
            <v>0</v>
          </cell>
          <cell r="H116">
            <v>0</v>
          </cell>
        </row>
        <row r="117">
          <cell r="E117">
            <v>170</v>
          </cell>
          <cell r="F117">
            <v>170</v>
          </cell>
          <cell r="G117">
            <v>0</v>
          </cell>
          <cell r="H117">
            <v>0</v>
          </cell>
        </row>
        <row r="118">
          <cell r="E118">
            <v>20</v>
          </cell>
          <cell r="F118">
            <v>20</v>
          </cell>
          <cell r="G118">
            <v>0</v>
          </cell>
          <cell r="H118">
            <v>0</v>
          </cell>
        </row>
        <row r="119">
          <cell r="E119">
            <v>20</v>
          </cell>
          <cell r="F119">
            <v>20</v>
          </cell>
          <cell r="G119">
            <v>0</v>
          </cell>
          <cell r="H119">
            <v>0</v>
          </cell>
          <cell r="I119">
            <v>0</v>
          </cell>
        </row>
        <row r="120">
          <cell r="E120">
            <v>20</v>
          </cell>
          <cell r="F120">
            <v>20</v>
          </cell>
          <cell r="G120">
            <v>0</v>
          </cell>
          <cell r="H120">
            <v>0</v>
          </cell>
        </row>
        <row r="121">
          <cell r="E121">
            <v>229991</v>
          </cell>
          <cell r="F121">
            <v>2229991</v>
          </cell>
          <cell r="G121">
            <v>0</v>
          </cell>
          <cell r="H121">
            <v>0</v>
          </cell>
        </row>
        <row r="122">
          <cell r="E122">
            <v>8554</v>
          </cell>
          <cell r="F122">
            <v>8554</v>
          </cell>
          <cell r="G122">
            <v>0</v>
          </cell>
          <cell r="H122">
            <v>0</v>
          </cell>
          <cell r="I122">
            <v>0</v>
          </cell>
        </row>
        <row r="123">
          <cell r="E123">
            <v>40</v>
          </cell>
          <cell r="F123">
            <v>40</v>
          </cell>
          <cell r="G123">
            <v>0</v>
          </cell>
          <cell r="H123">
            <v>0</v>
          </cell>
        </row>
        <row r="124">
          <cell r="E124">
            <v>5150</v>
          </cell>
          <cell r="F124">
            <v>5400</v>
          </cell>
          <cell r="G124">
            <v>0</v>
          </cell>
          <cell r="H124">
            <v>0</v>
          </cell>
          <cell r="I124">
            <v>0</v>
          </cell>
        </row>
        <row r="125">
          <cell r="E125">
            <v>115095</v>
          </cell>
          <cell r="F125">
            <v>115595</v>
          </cell>
          <cell r="G125">
            <v>0</v>
          </cell>
          <cell r="H125">
            <v>0</v>
          </cell>
          <cell r="I125">
            <v>0</v>
          </cell>
        </row>
        <row r="126">
          <cell r="E126">
            <v>91848</v>
          </cell>
          <cell r="F126">
            <v>94848</v>
          </cell>
          <cell r="G126">
            <v>5468.89</v>
          </cell>
          <cell r="H126">
            <v>31.02</v>
          </cell>
          <cell r="I126">
            <v>544.62</v>
          </cell>
        </row>
        <row r="127">
          <cell r="E127">
            <v>2261331</v>
          </cell>
          <cell r="F127">
            <v>2261331</v>
          </cell>
          <cell r="G127">
            <v>17400.55</v>
          </cell>
          <cell r="H127">
            <v>0</v>
          </cell>
          <cell r="I127">
            <v>17400.55</v>
          </cell>
        </row>
        <row r="128">
          <cell r="E128">
            <v>20</v>
          </cell>
          <cell r="F128">
            <v>20</v>
          </cell>
          <cell r="G128">
            <v>0</v>
          </cell>
          <cell r="H128">
            <v>0</v>
          </cell>
        </row>
        <row r="129">
          <cell r="E129">
            <v>20</v>
          </cell>
          <cell r="F129">
            <v>20</v>
          </cell>
          <cell r="G129">
            <v>0</v>
          </cell>
          <cell r="H129">
            <v>0</v>
          </cell>
        </row>
        <row r="130">
          <cell r="E130">
            <v>20</v>
          </cell>
          <cell r="F130">
            <v>20</v>
          </cell>
          <cell r="G130">
            <v>0</v>
          </cell>
          <cell r="H130">
            <v>0</v>
          </cell>
        </row>
        <row r="131"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E132">
            <v>500</v>
          </cell>
          <cell r="F132">
            <v>500</v>
          </cell>
          <cell r="G132">
            <v>0</v>
          </cell>
          <cell r="H132">
            <v>0</v>
          </cell>
        </row>
        <row r="133">
          <cell r="E133">
            <v>26340</v>
          </cell>
          <cell r="F133">
            <v>26340</v>
          </cell>
          <cell r="G133">
            <v>0</v>
          </cell>
          <cell r="H133">
            <v>0</v>
          </cell>
          <cell r="I133">
            <v>0</v>
          </cell>
        </row>
        <row r="134">
          <cell r="E134">
            <v>330</v>
          </cell>
          <cell r="F134">
            <v>330</v>
          </cell>
          <cell r="G134">
            <v>223.56</v>
          </cell>
          <cell r="H134">
            <v>13.86</v>
          </cell>
          <cell r="I134">
            <v>13.86</v>
          </cell>
        </row>
        <row r="135">
          <cell r="E135">
            <v>502460</v>
          </cell>
          <cell r="F135">
            <v>502460</v>
          </cell>
          <cell r="G135">
            <v>283541.74</v>
          </cell>
          <cell r="H135">
            <v>104376.91</v>
          </cell>
          <cell r="I135">
            <v>274778</v>
          </cell>
        </row>
        <row r="136">
          <cell r="E136">
            <v>272100</v>
          </cell>
          <cell r="F136">
            <v>372100</v>
          </cell>
          <cell r="G136">
            <v>19682.53</v>
          </cell>
          <cell r="H136">
            <v>17909</v>
          </cell>
          <cell r="I136">
            <v>17909</v>
          </cell>
        </row>
        <row r="137">
          <cell r="E137">
            <v>131350</v>
          </cell>
          <cell r="F137">
            <v>131350</v>
          </cell>
          <cell r="G137">
            <v>0</v>
          </cell>
          <cell r="H137">
            <v>0</v>
          </cell>
        </row>
        <row r="138">
          <cell r="E138">
            <v>25250</v>
          </cell>
          <cell r="F138">
            <v>25250</v>
          </cell>
          <cell r="G138">
            <v>0</v>
          </cell>
          <cell r="H138">
            <v>0</v>
          </cell>
        </row>
        <row r="139">
          <cell r="E139">
            <v>37485</v>
          </cell>
          <cell r="F139">
            <v>37485</v>
          </cell>
          <cell r="G139">
            <v>7200</v>
          </cell>
          <cell r="H139">
            <v>7200</v>
          </cell>
          <cell r="I139">
            <v>7200</v>
          </cell>
        </row>
        <row r="140">
          <cell r="E140">
            <v>252000</v>
          </cell>
          <cell r="F140">
            <v>1000000</v>
          </cell>
          <cell r="G140">
            <v>0</v>
          </cell>
          <cell r="H140">
            <v>0</v>
          </cell>
        </row>
        <row r="141">
          <cell r="E141">
            <v>90000</v>
          </cell>
          <cell r="F141">
            <v>90000</v>
          </cell>
          <cell r="G141">
            <v>0</v>
          </cell>
          <cell r="H141">
            <v>0</v>
          </cell>
        </row>
        <row r="142">
          <cell r="E142">
            <v>50000</v>
          </cell>
          <cell r="F142">
            <v>50000</v>
          </cell>
          <cell r="G142">
            <v>20000</v>
          </cell>
          <cell r="H142">
            <v>20000</v>
          </cell>
          <cell r="I142">
            <v>20000</v>
          </cell>
        </row>
        <row r="143">
          <cell r="E143">
            <v>50</v>
          </cell>
          <cell r="F143">
            <v>50</v>
          </cell>
          <cell r="G143">
            <v>0</v>
          </cell>
          <cell r="H143">
            <v>0</v>
          </cell>
        </row>
        <row r="144">
          <cell r="E144">
            <v>5000</v>
          </cell>
          <cell r="F144">
            <v>5000</v>
          </cell>
          <cell r="G144">
            <v>0</v>
          </cell>
          <cell r="H144">
            <v>0</v>
          </cell>
        </row>
        <row r="145">
          <cell r="E145">
            <v>36113</v>
          </cell>
          <cell r="F145">
            <v>36113</v>
          </cell>
          <cell r="G145">
            <v>0</v>
          </cell>
          <cell r="H145">
            <v>0</v>
          </cell>
          <cell r="I145">
            <v>0</v>
          </cell>
        </row>
        <row r="146">
          <cell r="E146">
            <v>570000</v>
          </cell>
          <cell r="F146">
            <v>595000</v>
          </cell>
          <cell r="G146">
            <v>0</v>
          </cell>
          <cell r="H146">
            <v>0</v>
          </cell>
          <cell r="I146">
            <v>0</v>
          </cell>
        </row>
        <row r="147">
          <cell r="E147">
            <v>100</v>
          </cell>
          <cell r="F147">
            <v>100</v>
          </cell>
          <cell r="G147">
            <v>0</v>
          </cell>
          <cell r="H147">
            <v>0</v>
          </cell>
        </row>
        <row r="148">
          <cell r="E148">
            <v>5146550</v>
          </cell>
          <cell r="F148">
            <v>20584804</v>
          </cell>
          <cell r="G148">
            <v>5014100</v>
          </cell>
          <cell r="H148">
            <v>3430700</v>
          </cell>
          <cell r="I148">
            <v>1715350</v>
          </cell>
        </row>
        <row r="149">
          <cell r="E149">
            <v>35000</v>
          </cell>
          <cell r="F149">
            <v>35000</v>
          </cell>
          <cell r="G149">
            <v>0</v>
          </cell>
          <cell r="H149">
            <v>0</v>
          </cell>
        </row>
        <row r="150">
          <cell r="E150">
            <v>13525</v>
          </cell>
          <cell r="F150">
            <v>13525</v>
          </cell>
          <cell r="G150">
            <v>5182.01</v>
          </cell>
          <cell r="H150">
            <v>0</v>
          </cell>
        </row>
        <row r="151">
          <cell r="E151">
            <v>20</v>
          </cell>
          <cell r="F151">
            <v>20</v>
          </cell>
          <cell r="G151">
            <v>0</v>
          </cell>
          <cell r="H151">
            <v>0</v>
          </cell>
        </row>
        <row r="152">
          <cell r="E152">
            <v>80040</v>
          </cell>
          <cell r="F152">
            <v>80040</v>
          </cell>
          <cell r="G152">
            <v>0</v>
          </cell>
          <cell r="H152">
            <v>0</v>
          </cell>
          <cell r="I152">
            <v>0</v>
          </cell>
        </row>
        <row r="153">
          <cell r="E153">
            <v>400002</v>
          </cell>
          <cell r="F153">
            <v>1600000</v>
          </cell>
          <cell r="G153">
            <v>232320.77</v>
          </cell>
          <cell r="H153">
            <v>232320.77</v>
          </cell>
          <cell r="I153">
            <v>24300.74</v>
          </cell>
        </row>
        <row r="154">
          <cell r="E154">
            <v>125001</v>
          </cell>
          <cell r="F154">
            <v>500000</v>
          </cell>
          <cell r="G154">
            <v>64294.37</v>
          </cell>
          <cell r="H154">
            <v>64294.37</v>
          </cell>
          <cell r="I154">
            <v>6246.69</v>
          </cell>
        </row>
        <row r="155">
          <cell r="E155">
            <v>410878</v>
          </cell>
          <cell r="F155">
            <v>410878</v>
          </cell>
          <cell r="G155">
            <v>379272</v>
          </cell>
          <cell r="H155">
            <v>0</v>
          </cell>
        </row>
        <row r="156">
          <cell r="E156">
            <v>2500</v>
          </cell>
          <cell r="F156">
            <v>2500</v>
          </cell>
          <cell r="G156">
            <v>0</v>
          </cell>
          <cell r="H156">
            <v>0</v>
          </cell>
        </row>
        <row r="157">
          <cell r="E157">
            <v>892100</v>
          </cell>
          <cell r="F157">
            <v>2342100</v>
          </cell>
          <cell r="G157">
            <v>170750</v>
          </cell>
          <cell r="H157">
            <v>158750</v>
          </cell>
          <cell r="I157">
            <v>8750</v>
          </cell>
        </row>
        <row r="158">
          <cell r="E158">
            <v>204750</v>
          </cell>
          <cell r="F158">
            <v>491400</v>
          </cell>
          <cell r="G158">
            <v>177414.65</v>
          </cell>
          <cell r="H158">
            <v>116206.23</v>
          </cell>
          <cell r="I158">
            <v>141539.65</v>
          </cell>
        </row>
        <row r="159">
          <cell r="E159">
            <v>12994</v>
          </cell>
          <cell r="F159">
            <v>38500</v>
          </cell>
          <cell r="G159">
            <v>12903.52</v>
          </cell>
          <cell r="H159">
            <v>11530.05</v>
          </cell>
          <cell r="I159">
            <v>12903.52</v>
          </cell>
        </row>
        <row r="160">
          <cell r="E160">
            <v>26902</v>
          </cell>
          <cell r="F160">
            <v>64336</v>
          </cell>
          <cell r="G160">
            <v>23022.42</v>
          </cell>
          <cell r="H160">
            <v>0</v>
          </cell>
          <cell r="I160">
            <v>18627.75</v>
          </cell>
        </row>
        <row r="161">
          <cell r="E161">
            <v>3065</v>
          </cell>
          <cell r="F161">
            <v>7370</v>
          </cell>
          <cell r="G161">
            <v>2661.23</v>
          </cell>
          <cell r="H161">
            <v>0</v>
          </cell>
          <cell r="I161">
            <v>2123.1</v>
          </cell>
        </row>
        <row r="162">
          <cell r="E162">
            <v>2580</v>
          </cell>
          <cell r="F162">
            <v>6192</v>
          </cell>
          <cell r="G162">
            <v>2235.44</v>
          </cell>
          <cell r="H162">
            <v>0</v>
          </cell>
          <cell r="I162">
            <v>1783.41</v>
          </cell>
        </row>
        <row r="163">
          <cell r="E163">
            <v>614</v>
          </cell>
          <cell r="F163">
            <v>1475</v>
          </cell>
          <cell r="G163">
            <v>532.25</v>
          </cell>
          <cell r="H163">
            <v>0</v>
          </cell>
          <cell r="I163">
            <v>424.62</v>
          </cell>
        </row>
        <row r="164">
          <cell r="E164">
            <v>249900</v>
          </cell>
          <cell r="F164">
            <v>654700</v>
          </cell>
          <cell r="G164">
            <v>0</v>
          </cell>
          <cell r="H164">
            <v>0</v>
          </cell>
          <cell r="I164">
            <v>0</v>
          </cell>
        </row>
        <row r="165">
          <cell r="E165">
            <v>0</v>
          </cell>
          <cell r="F165">
            <v>0</v>
          </cell>
          <cell r="G165">
            <v>0</v>
          </cell>
          <cell r="H165">
            <v>0</v>
          </cell>
        </row>
        <row r="166">
          <cell r="E166">
            <v>20000</v>
          </cell>
          <cell r="F166">
            <v>60000</v>
          </cell>
          <cell r="G166">
            <v>17230.04</v>
          </cell>
          <cell r="H166">
            <v>17230.04</v>
          </cell>
          <cell r="I166">
            <v>6538.55</v>
          </cell>
        </row>
        <row r="167">
          <cell r="E167">
            <v>817900</v>
          </cell>
          <cell r="F167">
            <v>1107900</v>
          </cell>
          <cell r="G167">
            <v>0</v>
          </cell>
          <cell r="H167">
            <v>0</v>
          </cell>
        </row>
        <row r="168">
          <cell r="E168">
            <v>2775442</v>
          </cell>
          <cell r="F168">
            <v>4835952</v>
          </cell>
          <cell r="G168">
            <v>2568000</v>
          </cell>
          <cell r="H168">
            <v>2568000</v>
          </cell>
          <cell r="I168">
            <v>2568000</v>
          </cell>
        </row>
        <row r="169">
          <cell r="E169">
            <v>0</v>
          </cell>
          <cell r="F169">
            <v>140366</v>
          </cell>
          <cell r="G169">
            <v>0</v>
          </cell>
          <cell r="H169">
            <v>0</v>
          </cell>
        </row>
        <row r="170">
          <cell r="E170">
            <v>0</v>
          </cell>
          <cell r="F170">
            <v>500100</v>
          </cell>
          <cell r="G170">
            <v>0</v>
          </cell>
          <cell r="H170">
            <v>0</v>
          </cell>
        </row>
        <row r="171">
          <cell r="E171">
            <v>7300953</v>
          </cell>
          <cell r="F171">
            <v>7984450</v>
          </cell>
          <cell r="G171">
            <v>602500</v>
          </cell>
          <cell r="H171">
            <v>0</v>
          </cell>
          <cell r="I171">
            <v>602500</v>
          </cell>
        </row>
        <row r="172">
          <cell r="E172">
            <v>7920</v>
          </cell>
          <cell r="F172">
            <v>7920</v>
          </cell>
          <cell r="G172">
            <v>0</v>
          </cell>
          <cell r="H172">
            <v>0</v>
          </cell>
          <cell r="I172">
            <v>0</v>
          </cell>
        </row>
        <row r="173">
          <cell r="E173">
            <v>432200</v>
          </cell>
          <cell r="F173">
            <v>432200</v>
          </cell>
          <cell r="G173">
            <v>0</v>
          </cell>
          <cell r="H173">
            <v>0</v>
          </cell>
          <cell r="I173">
            <v>0</v>
          </cell>
        </row>
        <row r="174">
          <cell r="E174">
            <v>628598</v>
          </cell>
          <cell r="F174">
            <v>628598</v>
          </cell>
          <cell r="G174">
            <v>9200</v>
          </cell>
          <cell r="H174">
            <v>0</v>
          </cell>
          <cell r="I174">
            <v>9200</v>
          </cell>
        </row>
        <row r="175">
          <cell r="E175">
            <v>0</v>
          </cell>
          <cell r="F175">
            <v>100</v>
          </cell>
          <cell r="G175">
            <v>0</v>
          </cell>
          <cell r="H175">
            <v>0</v>
          </cell>
        </row>
        <row r="176">
          <cell r="E176">
            <v>1786285</v>
          </cell>
          <cell r="F176">
            <v>2286585</v>
          </cell>
          <cell r="G176">
            <v>602500</v>
          </cell>
          <cell r="H176">
            <v>0</v>
          </cell>
          <cell r="I176">
            <v>602500</v>
          </cell>
        </row>
        <row r="177">
          <cell r="E177">
            <v>8750</v>
          </cell>
          <cell r="F177">
            <v>8750</v>
          </cell>
          <cell r="G177">
            <v>0</v>
          </cell>
          <cell r="H177">
            <v>0</v>
          </cell>
          <cell r="I177">
            <v>0</v>
          </cell>
        </row>
        <row r="178">
          <cell r="E178">
            <v>1691</v>
          </cell>
          <cell r="F178">
            <v>1691</v>
          </cell>
          <cell r="G178">
            <v>0</v>
          </cell>
          <cell r="H178">
            <v>0</v>
          </cell>
          <cell r="I178">
            <v>0</v>
          </cell>
        </row>
        <row r="179">
          <cell r="E179">
            <v>1200</v>
          </cell>
          <cell r="F179">
            <v>1200</v>
          </cell>
          <cell r="G179">
            <v>0</v>
          </cell>
          <cell r="H179">
            <v>0</v>
          </cell>
          <cell r="I179">
            <v>0</v>
          </cell>
        </row>
        <row r="180">
          <cell r="E180">
            <v>0</v>
          </cell>
          <cell r="F180">
            <v>0</v>
          </cell>
          <cell r="G180">
            <v>0</v>
          </cell>
          <cell r="H180">
            <v>0</v>
          </cell>
        </row>
        <row r="181">
          <cell r="E181">
            <v>45</v>
          </cell>
          <cell r="F181">
            <v>45</v>
          </cell>
          <cell r="G181">
            <v>0</v>
          </cell>
          <cell r="H181">
            <v>0</v>
          </cell>
          <cell r="I181">
            <v>0</v>
          </cell>
        </row>
        <row r="182">
          <cell r="E182">
            <v>65</v>
          </cell>
          <cell r="F182">
            <v>65</v>
          </cell>
          <cell r="G182">
            <v>0</v>
          </cell>
          <cell r="H182">
            <v>0</v>
          </cell>
          <cell r="I182">
            <v>0</v>
          </cell>
        </row>
        <row r="183">
          <cell r="E183">
            <v>75</v>
          </cell>
          <cell r="F183">
            <v>75</v>
          </cell>
          <cell r="G183">
            <v>0</v>
          </cell>
          <cell r="H183">
            <v>0</v>
          </cell>
          <cell r="I183">
            <v>0</v>
          </cell>
        </row>
        <row r="184">
          <cell r="E184">
            <v>10069</v>
          </cell>
          <cell r="F184">
            <v>10119</v>
          </cell>
          <cell r="G184">
            <v>0</v>
          </cell>
          <cell r="H184">
            <v>0</v>
          </cell>
          <cell r="I184">
            <v>0</v>
          </cell>
        </row>
        <row r="185">
          <cell r="E185">
            <v>0</v>
          </cell>
          <cell r="F185">
            <v>0</v>
          </cell>
          <cell r="G185">
            <v>0</v>
          </cell>
          <cell r="H185">
            <v>0</v>
          </cell>
        </row>
        <row r="186">
          <cell r="E186">
            <v>97000</v>
          </cell>
          <cell r="F186">
            <v>515200</v>
          </cell>
          <cell r="G186">
            <v>0</v>
          </cell>
          <cell r="H186">
            <v>0</v>
          </cell>
        </row>
        <row r="187">
          <cell r="E187">
            <v>550</v>
          </cell>
          <cell r="F187">
            <v>600</v>
          </cell>
          <cell r="G187">
            <v>0</v>
          </cell>
          <cell r="H187">
            <v>0</v>
          </cell>
        </row>
        <row r="188">
          <cell r="E188">
            <v>550</v>
          </cell>
          <cell r="F188">
            <v>600</v>
          </cell>
          <cell r="G188">
            <v>0</v>
          </cell>
          <cell r="H188">
            <v>0</v>
          </cell>
        </row>
        <row r="189">
          <cell r="E189">
            <v>800</v>
          </cell>
          <cell r="F189">
            <v>850</v>
          </cell>
          <cell r="G189">
            <v>0</v>
          </cell>
          <cell r="H189">
            <v>0</v>
          </cell>
          <cell r="I189">
            <v>0</v>
          </cell>
        </row>
        <row r="190">
          <cell r="E190">
            <v>550</v>
          </cell>
          <cell r="F190">
            <v>600</v>
          </cell>
          <cell r="G190">
            <v>0</v>
          </cell>
          <cell r="H190">
            <v>0</v>
          </cell>
        </row>
        <row r="191">
          <cell r="E191">
            <v>50</v>
          </cell>
          <cell r="F191">
            <v>200</v>
          </cell>
          <cell r="G191">
            <v>0</v>
          </cell>
          <cell r="H191">
            <v>0</v>
          </cell>
        </row>
        <row r="192">
          <cell r="E192">
            <v>600</v>
          </cell>
          <cell r="F192">
            <v>600</v>
          </cell>
          <cell r="G192">
            <v>0</v>
          </cell>
          <cell r="H192">
            <v>0</v>
          </cell>
        </row>
        <row r="193">
          <cell r="E193">
            <v>609</v>
          </cell>
          <cell r="F193">
            <v>609</v>
          </cell>
          <cell r="G193">
            <v>0</v>
          </cell>
          <cell r="H193">
            <v>0</v>
          </cell>
          <cell r="I193">
            <v>0</v>
          </cell>
        </row>
        <row r="194">
          <cell r="E194">
            <v>18865</v>
          </cell>
          <cell r="F194">
            <v>18915</v>
          </cell>
          <cell r="G194">
            <v>9175.25</v>
          </cell>
          <cell r="H194">
            <v>0</v>
          </cell>
          <cell r="I194">
            <v>0</v>
          </cell>
        </row>
        <row r="195">
          <cell r="E195">
            <v>4805</v>
          </cell>
          <cell r="F195">
            <v>4805</v>
          </cell>
          <cell r="G195">
            <v>0</v>
          </cell>
          <cell r="H195">
            <v>0</v>
          </cell>
          <cell r="I195">
            <v>0</v>
          </cell>
        </row>
        <row r="196">
          <cell r="E196">
            <v>0</v>
          </cell>
          <cell r="F196">
            <v>0</v>
          </cell>
          <cell r="G196">
            <v>0</v>
          </cell>
          <cell r="H196">
            <v>0</v>
          </cell>
        </row>
        <row r="197">
          <cell r="E197">
            <v>14996</v>
          </cell>
          <cell r="F197">
            <v>14996</v>
          </cell>
          <cell r="G197">
            <v>0</v>
          </cell>
          <cell r="H197">
            <v>0</v>
          </cell>
          <cell r="I197">
            <v>0</v>
          </cell>
        </row>
        <row r="198">
          <cell r="E198">
            <v>17590</v>
          </cell>
          <cell r="F198">
            <v>17590</v>
          </cell>
          <cell r="G198">
            <v>0</v>
          </cell>
          <cell r="H198">
            <v>0</v>
          </cell>
          <cell r="I198">
            <v>0</v>
          </cell>
        </row>
        <row r="199">
          <cell r="E199">
            <v>110</v>
          </cell>
          <cell r="F199">
            <v>110</v>
          </cell>
          <cell r="G199">
            <v>0</v>
          </cell>
          <cell r="H199">
            <v>0</v>
          </cell>
          <cell r="I199">
            <v>0</v>
          </cell>
        </row>
        <row r="200">
          <cell r="E200">
            <v>145</v>
          </cell>
          <cell r="F200">
            <v>145</v>
          </cell>
          <cell r="G200">
            <v>0</v>
          </cell>
          <cell r="H200">
            <v>0</v>
          </cell>
          <cell r="I200">
            <v>0</v>
          </cell>
        </row>
        <row r="201">
          <cell r="E201">
            <v>100</v>
          </cell>
          <cell r="F201">
            <v>100</v>
          </cell>
          <cell r="G201">
            <v>0</v>
          </cell>
          <cell r="H201">
            <v>0</v>
          </cell>
        </row>
        <row r="202">
          <cell r="E202">
            <v>0</v>
          </cell>
          <cell r="F202">
            <v>200</v>
          </cell>
          <cell r="G202">
            <v>0</v>
          </cell>
          <cell r="H202">
            <v>0</v>
          </cell>
        </row>
        <row r="203">
          <cell r="E203">
            <v>0</v>
          </cell>
          <cell r="F203">
            <v>100</v>
          </cell>
          <cell r="G203">
            <v>0</v>
          </cell>
          <cell r="H203">
            <v>0</v>
          </cell>
        </row>
        <row r="204">
          <cell r="E204">
            <v>0</v>
          </cell>
          <cell r="F204">
            <v>0</v>
          </cell>
          <cell r="G204">
            <v>0</v>
          </cell>
          <cell r="H204">
            <v>0</v>
          </cell>
        </row>
        <row r="205">
          <cell r="E205">
            <v>568361</v>
          </cell>
          <cell r="F205">
            <v>1393872</v>
          </cell>
          <cell r="G205">
            <v>374101.59</v>
          </cell>
          <cell r="H205">
            <v>0</v>
          </cell>
          <cell r="I205">
            <v>318301.7</v>
          </cell>
        </row>
        <row r="206">
          <cell r="E206">
            <v>0</v>
          </cell>
          <cell r="F206">
            <v>100</v>
          </cell>
          <cell r="G206">
            <v>0</v>
          </cell>
          <cell r="H206">
            <v>0</v>
          </cell>
        </row>
        <row r="207">
          <cell r="E207">
            <v>0</v>
          </cell>
          <cell r="F207">
            <v>0</v>
          </cell>
          <cell r="G207">
            <v>0</v>
          </cell>
          <cell r="H207">
            <v>0</v>
          </cell>
        </row>
        <row r="208">
          <cell r="E208">
            <v>1035219</v>
          </cell>
          <cell r="F208">
            <v>1035219</v>
          </cell>
          <cell r="G208">
            <v>0</v>
          </cell>
          <cell r="H208">
            <v>0</v>
          </cell>
        </row>
        <row r="209">
          <cell r="E209">
            <v>100</v>
          </cell>
          <cell r="F209">
            <v>100</v>
          </cell>
          <cell r="G209">
            <v>0</v>
          </cell>
          <cell r="H209">
            <v>0</v>
          </cell>
        </row>
        <row r="210">
          <cell r="E210">
            <v>18495</v>
          </cell>
          <cell r="F210">
            <v>18595</v>
          </cell>
          <cell r="G210">
            <v>18494.919999999998</v>
          </cell>
          <cell r="H210">
            <v>0</v>
          </cell>
          <cell r="I210">
            <v>18494.919999999998</v>
          </cell>
        </row>
        <row r="211">
          <cell r="E211">
            <v>100</v>
          </cell>
          <cell r="F211">
            <v>100</v>
          </cell>
          <cell r="G211">
            <v>0</v>
          </cell>
          <cell r="H211">
            <v>0</v>
          </cell>
        </row>
        <row r="212">
          <cell r="E212">
            <v>1055904</v>
          </cell>
          <cell r="F212">
            <v>1055904</v>
          </cell>
          <cell r="G212">
            <v>1055586.96</v>
          </cell>
          <cell r="H212">
            <v>159636</v>
          </cell>
          <cell r="I212">
            <v>384208.96</v>
          </cell>
        </row>
        <row r="213">
          <cell r="E213">
            <v>100000</v>
          </cell>
          <cell r="F213">
            <v>100000</v>
          </cell>
          <cell r="G213">
            <v>0</v>
          </cell>
          <cell r="H213">
            <v>0</v>
          </cell>
        </row>
        <row r="214">
          <cell r="E214">
            <v>1580000</v>
          </cell>
          <cell r="F214">
            <v>3800000</v>
          </cell>
          <cell r="G214">
            <v>0</v>
          </cell>
          <cell r="H214">
            <v>0</v>
          </cell>
        </row>
        <row r="215">
          <cell r="E215">
            <v>1219890</v>
          </cell>
          <cell r="F215">
            <v>7041380</v>
          </cell>
          <cell r="G215">
            <v>0</v>
          </cell>
          <cell r="H215">
            <v>0</v>
          </cell>
          <cell r="I215">
            <v>0</v>
          </cell>
        </row>
        <row r="216">
          <cell r="E216">
            <v>0</v>
          </cell>
          <cell r="F216">
            <v>42310</v>
          </cell>
          <cell r="G216">
            <v>0</v>
          </cell>
          <cell r="H216">
            <v>0</v>
          </cell>
        </row>
        <row r="217">
          <cell r="E217">
            <v>320272</v>
          </cell>
          <cell r="F217">
            <v>345272</v>
          </cell>
          <cell r="G217">
            <v>0</v>
          </cell>
          <cell r="H217">
            <v>0</v>
          </cell>
          <cell r="I217">
            <v>0</v>
          </cell>
        </row>
        <row r="218">
          <cell r="E218">
            <v>27587</v>
          </cell>
          <cell r="F218">
            <v>279287</v>
          </cell>
          <cell r="G218">
            <v>0</v>
          </cell>
          <cell r="H218">
            <v>0</v>
          </cell>
          <cell r="I218">
            <v>0</v>
          </cell>
        </row>
        <row r="219">
          <cell r="E219">
            <v>0</v>
          </cell>
          <cell r="F219">
            <v>459399</v>
          </cell>
          <cell r="G219">
            <v>0</v>
          </cell>
          <cell r="H219">
            <v>0</v>
          </cell>
        </row>
        <row r="220">
          <cell r="E220">
            <v>0</v>
          </cell>
          <cell r="F220">
            <v>25000</v>
          </cell>
          <cell r="G220">
            <v>0</v>
          </cell>
          <cell r="H220">
            <v>0</v>
          </cell>
        </row>
        <row r="221">
          <cell r="E221">
            <v>12189184</v>
          </cell>
          <cell r="F221">
            <v>61853979</v>
          </cell>
          <cell r="G221">
            <v>0</v>
          </cell>
          <cell r="H221">
            <v>0</v>
          </cell>
          <cell r="I221">
            <v>0</v>
          </cell>
        </row>
        <row r="222">
          <cell r="E222">
            <v>0</v>
          </cell>
          <cell r="F222">
            <v>385897</v>
          </cell>
          <cell r="G222">
            <v>0</v>
          </cell>
          <cell r="H222">
            <v>0</v>
          </cell>
        </row>
        <row r="223">
          <cell r="E223">
            <v>2747073</v>
          </cell>
          <cell r="F223">
            <v>8040003</v>
          </cell>
          <cell r="G223">
            <v>0</v>
          </cell>
          <cell r="H223">
            <v>0</v>
          </cell>
          <cell r="I223">
            <v>0</v>
          </cell>
        </row>
        <row r="224">
          <cell r="E224">
            <v>1832822</v>
          </cell>
          <cell r="F224">
            <v>27305943</v>
          </cell>
          <cell r="G224">
            <v>0</v>
          </cell>
          <cell r="H224">
            <v>0</v>
          </cell>
          <cell r="I224">
            <v>0</v>
          </cell>
        </row>
        <row r="225">
          <cell r="E225">
            <v>19261937</v>
          </cell>
          <cell r="F225">
            <v>24908100</v>
          </cell>
          <cell r="G225">
            <v>0</v>
          </cell>
          <cell r="H225">
            <v>0</v>
          </cell>
          <cell r="I225">
            <v>0</v>
          </cell>
        </row>
        <row r="226">
          <cell r="E226">
            <v>313252</v>
          </cell>
          <cell r="F226">
            <v>313252</v>
          </cell>
          <cell r="G226">
            <v>0</v>
          </cell>
          <cell r="H226">
            <v>0</v>
          </cell>
        </row>
        <row r="227">
          <cell r="E227">
            <v>139567</v>
          </cell>
          <cell r="F227">
            <v>139967</v>
          </cell>
          <cell r="G227">
            <v>119542.35</v>
          </cell>
          <cell r="H227">
            <v>0</v>
          </cell>
          <cell r="I227">
            <v>119542.35</v>
          </cell>
        </row>
        <row r="228">
          <cell r="E228">
            <v>442385</v>
          </cell>
          <cell r="F228">
            <v>442385</v>
          </cell>
          <cell r="G228">
            <v>58986.37</v>
          </cell>
          <cell r="H228">
            <v>0</v>
          </cell>
          <cell r="I228">
            <v>58986.37</v>
          </cell>
        </row>
        <row r="229">
          <cell r="E229">
            <v>100</v>
          </cell>
          <cell r="F229">
            <v>1200</v>
          </cell>
          <cell r="G229">
            <v>0</v>
          </cell>
          <cell r="H229">
            <v>0</v>
          </cell>
          <cell r="I229">
            <v>0</v>
          </cell>
        </row>
        <row r="230">
          <cell r="E230">
            <v>24948</v>
          </cell>
          <cell r="F230">
            <v>24948</v>
          </cell>
          <cell r="G230">
            <v>24948</v>
          </cell>
          <cell r="H230">
            <v>0</v>
          </cell>
        </row>
        <row r="231">
          <cell r="E231">
            <v>0</v>
          </cell>
          <cell r="F231">
            <v>100</v>
          </cell>
          <cell r="G231">
            <v>0</v>
          </cell>
          <cell r="H231">
            <v>0</v>
          </cell>
        </row>
        <row r="232">
          <cell r="E232">
            <v>0</v>
          </cell>
          <cell r="F232">
            <v>0</v>
          </cell>
          <cell r="G232">
            <v>0</v>
          </cell>
          <cell r="H232">
            <v>0</v>
          </cell>
        </row>
        <row r="233">
          <cell r="E233">
            <v>7384000</v>
          </cell>
          <cell r="F233">
            <v>22100000</v>
          </cell>
          <cell r="G233">
            <v>7384000</v>
          </cell>
          <cell r="H233">
            <v>7384000</v>
          </cell>
          <cell r="I233">
            <v>7384000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A37DE-41B3-455F-9C16-2443BA0FC1B2}">
  <dimension ref="A1:W305"/>
  <sheetViews>
    <sheetView tabSelected="1" topLeftCell="D1" zoomScale="90" workbookViewId="0">
      <selection activeCell="C7" sqref="A1:C1048576"/>
    </sheetView>
  </sheetViews>
  <sheetFormatPr baseColWidth="10" defaultRowHeight="12.75" x14ac:dyDescent="0.2"/>
  <cols>
    <col min="1" max="1" width="4" hidden="1" customWidth="1"/>
    <col min="2" max="2" width="4.140625" hidden="1" customWidth="1"/>
    <col min="3" max="3" width="4.85546875" hidden="1" customWidth="1"/>
    <col min="4" max="4" width="9.140625" style="49" customWidth="1"/>
    <col min="5" max="5" width="46.5703125" style="50" customWidth="1"/>
    <col min="6" max="6" width="15" style="50" customWidth="1"/>
    <col min="7" max="7" width="13.140625" style="51" customWidth="1"/>
    <col min="8" max="8" width="16.5703125" style="51" customWidth="1"/>
    <col min="9" max="9" width="15.140625" style="51" hidden="1" customWidth="1"/>
    <col min="10" max="10" width="15.140625" style="51" customWidth="1"/>
    <col min="11" max="11" width="15.28515625" style="51" customWidth="1"/>
    <col min="12" max="12" width="14.140625" style="51" customWidth="1"/>
    <col min="13" max="13" width="15" style="51" customWidth="1"/>
    <col min="14" max="14" width="14.140625" style="51" customWidth="1"/>
    <col min="15" max="15" width="15.28515625" style="51" customWidth="1"/>
    <col min="16" max="16" width="15.140625" style="51" customWidth="1"/>
    <col min="17" max="17" width="15.85546875" style="51" customWidth="1"/>
    <col min="18" max="18" width="14.42578125" style="51" customWidth="1"/>
    <col min="19" max="19" width="14.28515625" style="50" customWidth="1"/>
    <col min="20" max="20" width="15.7109375" style="51" customWidth="1"/>
    <col min="21" max="21" width="14.85546875" style="51" customWidth="1"/>
    <col min="22" max="22" width="15" style="51" customWidth="1"/>
    <col min="257" max="257" width="4" customWidth="1"/>
    <col min="258" max="258" width="4.140625" customWidth="1"/>
    <col min="259" max="259" width="4.85546875" customWidth="1"/>
    <col min="260" max="260" width="9.140625" customWidth="1"/>
    <col min="261" max="261" width="46.5703125" customWidth="1"/>
    <col min="262" max="262" width="15" customWidth="1"/>
    <col min="263" max="263" width="13.140625" customWidth="1"/>
    <col min="264" max="264" width="16.5703125" customWidth="1"/>
    <col min="265" max="265" width="0" hidden="1" customWidth="1"/>
    <col min="266" max="266" width="15.140625" customWidth="1"/>
    <col min="267" max="267" width="15.28515625" customWidth="1"/>
    <col min="268" max="268" width="14.140625" customWidth="1"/>
    <col min="269" max="269" width="15" customWidth="1"/>
    <col min="270" max="270" width="14.140625" customWidth="1"/>
    <col min="271" max="271" width="15.28515625" customWidth="1"/>
    <col min="272" max="272" width="15.140625" customWidth="1"/>
    <col min="273" max="273" width="15.85546875" customWidth="1"/>
    <col min="274" max="274" width="14.42578125" customWidth="1"/>
    <col min="275" max="275" width="14.28515625" customWidth="1"/>
    <col min="276" max="276" width="15.7109375" customWidth="1"/>
    <col min="277" max="277" width="14.85546875" customWidth="1"/>
    <col min="278" max="278" width="15" customWidth="1"/>
    <col min="513" max="513" width="4" customWidth="1"/>
    <col min="514" max="514" width="4.140625" customWidth="1"/>
    <col min="515" max="515" width="4.85546875" customWidth="1"/>
    <col min="516" max="516" width="9.140625" customWidth="1"/>
    <col min="517" max="517" width="46.5703125" customWidth="1"/>
    <col min="518" max="518" width="15" customWidth="1"/>
    <col min="519" max="519" width="13.140625" customWidth="1"/>
    <col min="520" max="520" width="16.5703125" customWidth="1"/>
    <col min="521" max="521" width="0" hidden="1" customWidth="1"/>
    <col min="522" max="522" width="15.140625" customWidth="1"/>
    <col min="523" max="523" width="15.28515625" customWidth="1"/>
    <col min="524" max="524" width="14.140625" customWidth="1"/>
    <col min="525" max="525" width="15" customWidth="1"/>
    <col min="526" max="526" width="14.140625" customWidth="1"/>
    <col min="527" max="527" width="15.28515625" customWidth="1"/>
    <col min="528" max="528" width="15.140625" customWidth="1"/>
    <col min="529" max="529" width="15.85546875" customWidth="1"/>
    <col min="530" max="530" width="14.42578125" customWidth="1"/>
    <col min="531" max="531" width="14.28515625" customWidth="1"/>
    <col min="532" max="532" width="15.7109375" customWidth="1"/>
    <col min="533" max="533" width="14.85546875" customWidth="1"/>
    <col min="534" max="534" width="15" customWidth="1"/>
    <col min="769" max="769" width="4" customWidth="1"/>
    <col min="770" max="770" width="4.140625" customWidth="1"/>
    <col min="771" max="771" width="4.85546875" customWidth="1"/>
    <col min="772" max="772" width="9.140625" customWidth="1"/>
    <col min="773" max="773" width="46.5703125" customWidth="1"/>
    <col min="774" max="774" width="15" customWidth="1"/>
    <col min="775" max="775" width="13.140625" customWidth="1"/>
    <col min="776" max="776" width="16.5703125" customWidth="1"/>
    <col min="777" max="777" width="0" hidden="1" customWidth="1"/>
    <col min="778" max="778" width="15.140625" customWidth="1"/>
    <col min="779" max="779" width="15.28515625" customWidth="1"/>
    <col min="780" max="780" width="14.140625" customWidth="1"/>
    <col min="781" max="781" width="15" customWidth="1"/>
    <col min="782" max="782" width="14.140625" customWidth="1"/>
    <col min="783" max="783" width="15.28515625" customWidth="1"/>
    <col min="784" max="784" width="15.140625" customWidth="1"/>
    <col min="785" max="785" width="15.85546875" customWidth="1"/>
    <col min="786" max="786" width="14.42578125" customWidth="1"/>
    <col min="787" max="787" width="14.28515625" customWidth="1"/>
    <col min="788" max="788" width="15.7109375" customWidth="1"/>
    <col min="789" max="789" width="14.85546875" customWidth="1"/>
    <col min="790" max="790" width="15" customWidth="1"/>
    <col min="1025" max="1025" width="4" customWidth="1"/>
    <col min="1026" max="1026" width="4.140625" customWidth="1"/>
    <col min="1027" max="1027" width="4.85546875" customWidth="1"/>
    <col min="1028" max="1028" width="9.140625" customWidth="1"/>
    <col min="1029" max="1029" width="46.5703125" customWidth="1"/>
    <col min="1030" max="1030" width="15" customWidth="1"/>
    <col min="1031" max="1031" width="13.140625" customWidth="1"/>
    <col min="1032" max="1032" width="16.5703125" customWidth="1"/>
    <col min="1033" max="1033" width="0" hidden="1" customWidth="1"/>
    <col min="1034" max="1034" width="15.140625" customWidth="1"/>
    <col min="1035" max="1035" width="15.28515625" customWidth="1"/>
    <col min="1036" max="1036" width="14.140625" customWidth="1"/>
    <col min="1037" max="1037" width="15" customWidth="1"/>
    <col min="1038" max="1038" width="14.140625" customWidth="1"/>
    <col min="1039" max="1039" width="15.28515625" customWidth="1"/>
    <col min="1040" max="1040" width="15.140625" customWidth="1"/>
    <col min="1041" max="1041" width="15.85546875" customWidth="1"/>
    <col min="1042" max="1042" width="14.42578125" customWidth="1"/>
    <col min="1043" max="1043" width="14.28515625" customWidth="1"/>
    <col min="1044" max="1044" width="15.7109375" customWidth="1"/>
    <col min="1045" max="1045" width="14.85546875" customWidth="1"/>
    <col min="1046" max="1046" width="15" customWidth="1"/>
    <col min="1281" max="1281" width="4" customWidth="1"/>
    <col min="1282" max="1282" width="4.140625" customWidth="1"/>
    <col min="1283" max="1283" width="4.85546875" customWidth="1"/>
    <col min="1284" max="1284" width="9.140625" customWidth="1"/>
    <col min="1285" max="1285" width="46.5703125" customWidth="1"/>
    <col min="1286" max="1286" width="15" customWidth="1"/>
    <col min="1287" max="1287" width="13.140625" customWidth="1"/>
    <col min="1288" max="1288" width="16.5703125" customWidth="1"/>
    <col min="1289" max="1289" width="0" hidden="1" customWidth="1"/>
    <col min="1290" max="1290" width="15.140625" customWidth="1"/>
    <col min="1291" max="1291" width="15.28515625" customWidth="1"/>
    <col min="1292" max="1292" width="14.140625" customWidth="1"/>
    <col min="1293" max="1293" width="15" customWidth="1"/>
    <col min="1294" max="1294" width="14.140625" customWidth="1"/>
    <col min="1295" max="1295" width="15.28515625" customWidth="1"/>
    <col min="1296" max="1296" width="15.140625" customWidth="1"/>
    <col min="1297" max="1297" width="15.85546875" customWidth="1"/>
    <col min="1298" max="1298" width="14.42578125" customWidth="1"/>
    <col min="1299" max="1299" width="14.28515625" customWidth="1"/>
    <col min="1300" max="1300" width="15.7109375" customWidth="1"/>
    <col min="1301" max="1301" width="14.85546875" customWidth="1"/>
    <col min="1302" max="1302" width="15" customWidth="1"/>
    <col min="1537" max="1537" width="4" customWidth="1"/>
    <col min="1538" max="1538" width="4.140625" customWidth="1"/>
    <col min="1539" max="1539" width="4.85546875" customWidth="1"/>
    <col min="1540" max="1540" width="9.140625" customWidth="1"/>
    <col min="1541" max="1541" width="46.5703125" customWidth="1"/>
    <col min="1542" max="1542" width="15" customWidth="1"/>
    <col min="1543" max="1543" width="13.140625" customWidth="1"/>
    <col min="1544" max="1544" width="16.5703125" customWidth="1"/>
    <col min="1545" max="1545" width="0" hidden="1" customWidth="1"/>
    <col min="1546" max="1546" width="15.140625" customWidth="1"/>
    <col min="1547" max="1547" width="15.28515625" customWidth="1"/>
    <col min="1548" max="1548" width="14.140625" customWidth="1"/>
    <col min="1549" max="1549" width="15" customWidth="1"/>
    <col min="1550" max="1550" width="14.140625" customWidth="1"/>
    <col min="1551" max="1551" width="15.28515625" customWidth="1"/>
    <col min="1552" max="1552" width="15.140625" customWidth="1"/>
    <col min="1553" max="1553" width="15.85546875" customWidth="1"/>
    <col min="1554" max="1554" width="14.42578125" customWidth="1"/>
    <col min="1555" max="1555" width="14.28515625" customWidth="1"/>
    <col min="1556" max="1556" width="15.7109375" customWidth="1"/>
    <col min="1557" max="1557" width="14.85546875" customWidth="1"/>
    <col min="1558" max="1558" width="15" customWidth="1"/>
    <col min="1793" max="1793" width="4" customWidth="1"/>
    <col min="1794" max="1794" width="4.140625" customWidth="1"/>
    <col min="1795" max="1795" width="4.85546875" customWidth="1"/>
    <col min="1796" max="1796" width="9.140625" customWidth="1"/>
    <col min="1797" max="1797" width="46.5703125" customWidth="1"/>
    <col min="1798" max="1798" width="15" customWidth="1"/>
    <col min="1799" max="1799" width="13.140625" customWidth="1"/>
    <col min="1800" max="1800" width="16.5703125" customWidth="1"/>
    <col min="1801" max="1801" width="0" hidden="1" customWidth="1"/>
    <col min="1802" max="1802" width="15.140625" customWidth="1"/>
    <col min="1803" max="1803" width="15.28515625" customWidth="1"/>
    <col min="1804" max="1804" width="14.140625" customWidth="1"/>
    <col min="1805" max="1805" width="15" customWidth="1"/>
    <col min="1806" max="1806" width="14.140625" customWidth="1"/>
    <col min="1807" max="1807" width="15.28515625" customWidth="1"/>
    <col min="1808" max="1808" width="15.140625" customWidth="1"/>
    <col min="1809" max="1809" width="15.85546875" customWidth="1"/>
    <col min="1810" max="1810" width="14.42578125" customWidth="1"/>
    <col min="1811" max="1811" width="14.28515625" customWidth="1"/>
    <col min="1812" max="1812" width="15.7109375" customWidth="1"/>
    <col min="1813" max="1813" width="14.85546875" customWidth="1"/>
    <col min="1814" max="1814" width="15" customWidth="1"/>
    <col min="2049" max="2049" width="4" customWidth="1"/>
    <col min="2050" max="2050" width="4.140625" customWidth="1"/>
    <col min="2051" max="2051" width="4.85546875" customWidth="1"/>
    <col min="2052" max="2052" width="9.140625" customWidth="1"/>
    <col min="2053" max="2053" width="46.5703125" customWidth="1"/>
    <col min="2054" max="2054" width="15" customWidth="1"/>
    <col min="2055" max="2055" width="13.140625" customWidth="1"/>
    <col min="2056" max="2056" width="16.5703125" customWidth="1"/>
    <col min="2057" max="2057" width="0" hidden="1" customWidth="1"/>
    <col min="2058" max="2058" width="15.140625" customWidth="1"/>
    <col min="2059" max="2059" width="15.28515625" customWidth="1"/>
    <col min="2060" max="2060" width="14.140625" customWidth="1"/>
    <col min="2061" max="2061" width="15" customWidth="1"/>
    <col min="2062" max="2062" width="14.140625" customWidth="1"/>
    <col min="2063" max="2063" width="15.28515625" customWidth="1"/>
    <col min="2064" max="2064" width="15.140625" customWidth="1"/>
    <col min="2065" max="2065" width="15.85546875" customWidth="1"/>
    <col min="2066" max="2066" width="14.42578125" customWidth="1"/>
    <col min="2067" max="2067" width="14.28515625" customWidth="1"/>
    <col min="2068" max="2068" width="15.7109375" customWidth="1"/>
    <col min="2069" max="2069" width="14.85546875" customWidth="1"/>
    <col min="2070" max="2070" width="15" customWidth="1"/>
    <col min="2305" max="2305" width="4" customWidth="1"/>
    <col min="2306" max="2306" width="4.140625" customWidth="1"/>
    <col min="2307" max="2307" width="4.85546875" customWidth="1"/>
    <col min="2308" max="2308" width="9.140625" customWidth="1"/>
    <col min="2309" max="2309" width="46.5703125" customWidth="1"/>
    <col min="2310" max="2310" width="15" customWidth="1"/>
    <col min="2311" max="2311" width="13.140625" customWidth="1"/>
    <col min="2312" max="2312" width="16.5703125" customWidth="1"/>
    <col min="2313" max="2313" width="0" hidden="1" customWidth="1"/>
    <col min="2314" max="2314" width="15.140625" customWidth="1"/>
    <col min="2315" max="2315" width="15.28515625" customWidth="1"/>
    <col min="2316" max="2316" width="14.140625" customWidth="1"/>
    <col min="2317" max="2317" width="15" customWidth="1"/>
    <col min="2318" max="2318" width="14.140625" customWidth="1"/>
    <col min="2319" max="2319" width="15.28515625" customWidth="1"/>
    <col min="2320" max="2320" width="15.140625" customWidth="1"/>
    <col min="2321" max="2321" width="15.85546875" customWidth="1"/>
    <col min="2322" max="2322" width="14.42578125" customWidth="1"/>
    <col min="2323" max="2323" width="14.28515625" customWidth="1"/>
    <col min="2324" max="2324" width="15.7109375" customWidth="1"/>
    <col min="2325" max="2325" width="14.85546875" customWidth="1"/>
    <col min="2326" max="2326" width="15" customWidth="1"/>
    <col min="2561" max="2561" width="4" customWidth="1"/>
    <col min="2562" max="2562" width="4.140625" customWidth="1"/>
    <col min="2563" max="2563" width="4.85546875" customWidth="1"/>
    <col min="2564" max="2564" width="9.140625" customWidth="1"/>
    <col min="2565" max="2565" width="46.5703125" customWidth="1"/>
    <col min="2566" max="2566" width="15" customWidth="1"/>
    <col min="2567" max="2567" width="13.140625" customWidth="1"/>
    <col min="2568" max="2568" width="16.5703125" customWidth="1"/>
    <col min="2569" max="2569" width="0" hidden="1" customWidth="1"/>
    <col min="2570" max="2570" width="15.140625" customWidth="1"/>
    <col min="2571" max="2571" width="15.28515625" customWidth="1"/>
    <col min="2572" max="2572" width="14.140625" customWidth="1"/>
    <col min="2573" max="2573" width="15" customWidth="1"/>
    <col min="2574" max="2574" width="14.140625" customWidth="1"/>
    <col min="2575" max="2575" width="15.28515625" customWidth="1"/>
    <col min="2576" max="2576" width="15.140625" customWidth="1"/>
    <col min="2577" max="2577" width="15.85546875" customWidth="1"/>
    <col min="2578" max="2578" width="14.42578125" customWidth="1"/>
    <col min="2579" max="2579" width="14.28515625" customWidth="1"/>
    <col min="2580" max="2580" width="15.7109375" customWidth="1"/>
    <col min="2581" max="2581" width="14.85546875" customWidth="1"/>
    <col min="2582" max="2582" width="15" customWidth="1"/>
    <col min="2817" max="2817" width="4" customWidth="1"/>
    <col min="2818" max="2818" width="4.140625" customWidth="1"/>
    <col min="2819" max="2819" width="4.85546875" customWidth="1"/>
    <col min="2820" max="2820" width="9.140625" customWidth="1"/>
    <col min="2821" max="2821" width="46.5703125" customWidth="1"/>
    <col min="2822" max="2822" width="15" customWidth="1"/>
    <col min="2823" max="2823" width="13.140625" customWidth="1"/>
    <col min="2824" max="2824" width="16.5703125" customWidth="1"/>
    <col min="2825" max="2825" width="0" hidden="1" customWidth="1"/>
    <col min="2826" max="2826" width="15.140625" customWidth="1"/>
    <col min="2827" max="2827" width="15.28515625" customWidth="1"/>
    <col min="2828" max="2828" width="14.140625" customWidth="1"/>
    <col min="2829" max="2829" width="15" customWidth="1"/>
    <col min="2830" max="2830" width="14.140625" customWidth="1"/>
    <col min="2831" max="2831" width="15.28515625" customWidth="1"/>
    <col min="2832" max="2832" width="15.140625" customWidth="1"/>
    <col min="2833" max="2833" width="15.85546875" customWidth="1"/>
    <col min="2834" max="2834" width="14.42578125" customWidth="1"/>
    <col min="2835" max="2835" width="14.28515625" customWidth="1"/>
    <col min="2836" max="2836" width="15.7109375" customWidth="1"/>
    <col min="2837" max="2837" width="14.85546875" customWidth="1"/>
    <col min="2838" max="2838" width="15" customWidth="1"/>
    <col min="3073" max="3073" width="4" customWidth="1"/>
    <col min="3074" max="3074" width="4.140625" customWidth="1"/>
    <col min="3075" max="3075" width="4.85546875" customWidth="1"/>
    <col min="3076" max="3076" width="9.140625" customWidth="1"/>
    <col min="3077" max="3077" width="46.5703125" customWidth="1"/>
    <col min="3078" max="3078" width="15" customWidth="1"/>
    <col min="3079" max="3079" width="13.140625" customWidth="1"/>
    <col min="3080" max="3080" width="16.5703125" customWidth="1"/>
    <col min="3081" max="3081" width="0" hidden="1" customWidth="1"/>
    <col min="3082" max="3082" width="15.140625" customWidth="1"/>
    <col min="3083" max="3083" width="15.28515625" customWidth="1"/>
    <col min="3084" max="3084" width="14.140625" customWidth="1"/>
    <col min="3085" max="3085" width="15" customWidth="1"/>
    <col min="3086" max="3086" width="14.140625" customWidth="1"/>
    <col min="3087" max="3087" width="15.28515625" customWidth="1"/>
    <col min="3088" max="3088" width="15.140625" customWidth="1"/>
    <col min="3089" max="3089" width="15.85546875" customWidth="1"/>
    <col min="3090" max="3090" width="14.42578125" customWidth="1"/>
    <col min="3091" max="3091" width="14.28515625" customWidth="1"/>
    <col min="3092" max="3092" width="15.7109375" customWidth="1"/>
    <col min="3093" max="3093" width="14.85546875" customWidth="1"/>
    <col min="3094" max="3094" width="15" customWidth="1"/>
    <col min="3329" max="3329" width="4" customWidth="1"/>
    <col min="3330" max="3330" width="4.140625" customWidth="1"/>
    <col min="3331" max="3331" width="4.85546875" customWidth="1"/>
    <col min="3332" max="3332" width="9.140625" customWidth="1"/>
    <col min="3333" max="3333" width="46.5703125" customWidth="1"/>
    <col min="3334" max="3334" width="15" customWidth="1"/>
    <col min="3335" max="3335" width="13.140625" customWidth="1"/>
    <col min="3336" max="3336" width="16.5703125" customWidth="1"/>
    <col min="3337" max="3337" width="0" hidden="1" customWidth="1"/>
    <col min="3338" max="3338" width="15.140625" customWidth="1"/>
    <col min="3339" max="3339" width="15.28515625" customWidth="1"/>
    <col min="3340" max="3340" width="14.140625" customWidth="1"/>
    <col min="3341" max="3341" width="15" customWidth="1"/>
    <col min="3342" max="3342" width="14.140625" customWidth="1"/>
    <col min="3343" max="3343" width="15.28515625" customWidth="1"/>
    <col min="3344" max="3344" width="15.140625" customWidth="1"/>
    <col min="3345" max="3345" width="15.85546875" customWidth="1"/>
    <col min="3346" max="3346" width="14.42578125" customWidth="1"/>
    <col min="3347" max="3347" width="14.28515625" customWidth="1"/>
    <col min="3348" max="3348" width="15.7109375" customWidth="1"/>
    <col min="3349" max="3349" width="14.85546875" customWidth="1"/>
    <col min="3350" max="3350" width="15" customWidth="1"/>
    <col min="3585" max="3585" width="4" customWidth="1"/>
    <col min="3586" max="3586" width="4.140625" customWidth="1"/>
    <col min="3587" max="3587" width="4.85546875" customWidth="1"/>
    <col min="3588" max="3588" width="9.140625" customWidth="1"/>
    <col min="3589" max="3589" width="46.5703125" customWidth="1"/>
    <col min="3590" max="3590" width="15" customWidth="1"/>
    <col min="3591" max="3591" width="13.140625" customWidth="1"/>
    <col min="3592" max="3592" width="16.5703125" customWidth="1"/>
    <col min="3593" max="3593" width="0" hidden="1" customWidth="1"/>
    <col min="3594" max="3594" width="15.140625" customWidth="1"/>
    <col min="3595" max="3595" width="15.28515625" customWidth="1"/>
    <col min="3596" max="3596" width="14.140625" customWidth="1"/>
    <col min="3597" max="3597" width="15" customWidth="1"/>
    <col min="3598" max="3598" width="14.140625" customWidth="1"/>
    <col min="3599" max="3599" width="15.28515625" customWidth="1"/>
    <col min="3600" max="3600" width="15.140625" customWidth="1"/>
    <col min="3601" max="3601" width="15.85546875" customWidth="1"/>
    <col min="3602" max="3602" width="14.42578125" customWidth="1"/>
    <col min="3603" max="3603" width="14.28515625" customWidth="1"/>
    <col min="3604" max="3604" width="15.7109375" customWidth="1"/>
    <col min="3605" max="3605" width="14.85546875" customWidth="1"/>
    <col min="3606" max="3606" width="15" customWidth="1"/>
    <col min="3841" max="3841" width="4" customWidth="1"/>
    <col min="3842" max="3842" width="4.140625" customWidth="1"/>
    <col min="3843" max="3843" width="4.85546875" customWidth="1"/>
    <col min="3844" max="3844" width="9.140625" customWidth="1"/>
    <col min="3845" max="3845" width="46.5703125" customWidth="1"/>
    <col min="3846" max="3846" width="15" customWidth="1"/>
    <col min="3847" max="3847" width="13.140625" customWidth="1"/>
    <col min="3848" max="3848" width="16.5703125" customWidth="1"/>
    <col min="3849" max="3849" width="0" hidden="1" customWidth="1"/>
    <col min="3850" max="3850" width="15.140625" customWidth="1"/>
    <col min="3851" max="3851" width="15.28515625" customWidth="1"/>
    <col min="3852" max="3852" width="14.140625" customWidth="1"/>
    <col min="3853" max="3853" width="15" customWidth="1"/>
    <col min="3854" max="3854" width="14.140625" customWidth="1"/>
    <col min="3855" max="3855" width="15.28515625" customWidth="1"/>
    <col min="3856" max="3856" width="15.140625" customWidth="1"/>
    <col min="3857" max="3857" width="15.85546875" customWidth="1"/>
    <col min="3858" max="3858" width="14.42578125" customWidth="1"/>
    <col min="3859" max="3859" width="14.28515625" customWidth="1"/>
    <col min="3860" max="3860" width="15.7109375" customWidth="1"/>
    <col min="3861" max="3861" width="14.85546875" customWidth="1"/>
    <col min="3862" max="3862" width="15" customWidth="1"/>
    <col min="4097" max="4097" width="4" customWidth="1"/>
    <col min="4098" max="4098" width="4.140625" customWidth="1"/>
    <col min="4099" max="4099" width="4.85546875" customWidth="1"/>
    <col min="4100" max="4100" width="9.140625" customWidth="1"/>
    <col min="4101" max="4101" width="46.5703125" customWidth="1"/>
    <col min="4102" max="4102" width="15" customWidth="1"/>
    <col min="4103" max="4103" width="13.140625" customWidth="1"/>
    <col min="4104" max="4104" width="16.5703125" customWidth="1"/>
    <col min="4105" max="4105" width="0" hidden="1" customWidth="1"/>
    <col min="4106" max="4106" width="15.140625" customWidth="1"/>
    <col min="4107" max="4107" width="15.28515625" customWidth="1"/>
    <col min="4108" max="4108" width="14.140625" customWidth="1"/>
    <col min="4109" max="4109" width="15" customWidth="1"/>
    <col min="4110" max="4110" width="14.140625" customWidth="1"/>
    <col min="4111" max="4111" width="15.28515625" customWidth="1"/>
    <col min="4112" max="4112" width="15.140625" customWidth="1"/>
    <col min="4113" max="4113" width="15.85546875" customWidth="1"/>
    <col min="4114" max="4114" width="14.42578125" customWidth="1"/>
    <col min="4115" max="4115" width="14.28515625" customWidth="1"/>
    <col min="4116" max="4116" width="15.7109375" customWidth="1"/>
    <col min="4117" max="4117" width="14.85546875" customWidth="1"/>
    <col min="4118" max="4118" width="15" customWidth="1"/>
    <col min="4353" max="4353" width="4" customWidth="1"/>
    <col min="4354" max="4354" width="4.140625" customWidth="1"/>
    <col min="4355" max="4355" width="4.85546875" customWidth="1"/>
    <col min="4356" max="4356" width="9.140625" customWidth="1"/>
    <col min="4357" max="4357" width="46.5703125" customWidth="1"/>
    <col min="4358" max="4358" width="15" customWidth="1"/>
    <col min="4359" max="4359" width="13.140625" customWidth="1"/>
    <col min="4360" max="4360" width="16.5703125" customWidth="1"/>
    <col min="4361" max="4361" width="0" hidden="1" customWidth="1"/>
    <col min="4362" max="4362" width="15.140625" customWidth="1"/>
    <col min="4363" max="4363" width="15.28515625" customWidth="1"/>
    <col min="4364" max="4364" width="14.140625" customWidth="1"/>
    <col min="4365" max="4365" width="15" customWidth="1"/>
    <col min="4366" max="4366" width="14.140625" customWidth="1"/>
    <col min="4367" max="4367" width="15.28515625" customWidth="1"/>
    <col min="4368" max="4368" width="15.140625" customWidth="1"/>
    <col min="4369" max="4369" width="15.85546875" customWidth="1"/>
    <col min="4370" max="4370" width="14.42578125" customWidth="1"/>
    <col min="4371" max="4371" width="14.28515625" customWidth="1"/>
    <col min="4372" max="4372" width="15.7109375" customWidth="1"/>
    <col min="4373" max="4373" width="14.85546875" customWidth="1"/>
    <col min="4374" max="4374" width="15" customWidth="1"/>
    <col min="4609" max="4609" width="4" customWidth="1"/>
    <col min="4610" max="4610" width="4.140625" customWidth="1"/>
    <col min="4611" max="4611" width="4.85546875" customWidth="1"/>
    <col min="4612" max="4612" width="9.140625" customWidth="1"/>
    <col min="4613" max="4613" width="46.5703125" customWidth="1"/>
    <col min="4614" max="4614" width="15" customWidth="1"/>
    <col min="4615" max="4615" width="13.140625" customWidth="1"/>
    <col min="4616" max="4616" width="16.5703125" customWidth="1"/>
    <col min="4617" max="4617" width="0" hidden="1" customWidth="1"/>
    <col min="4618" max="4618" width="15.140625" customWidth="1"/>
    <col min="4619" max="4619" width="15.28515625" customWidth="1"/>
    <col min="4620" max="4620" width="14.140625" customWidth="1"/>
    <col min="4621" max="4621" width="15" customWidth="1"/>
    <col min="4622" max="4622" width="14.140625" customWidth="1"/>
    <col min="4623" max="4623" width="15.28515625" customWidth="1"/>
    <col min="4624" max="4624" width="15.140625" customWidth="1"/>
    <col min="4625" max="4625" width="15.85546875" customWidth="1"/>
    <col min="4626" max="4626" width="14.42578125" customWidth="1"/>
    <col min="4627" max="4627" width="14.28515625" customWidth="1"/>
    <col min="4628" max="4628" width="15.7109375" customWidth="1"/>
    <col min="4629" max="4629" width="14.85546875" customWidth="1"/>
    <col min="4630" max="4630" width="15" customWidth="1"/>
    <col min="4865" max="4865" width="4" customWidth="1"/>
    <col min="4866" max="4866" width="4.140625" customWidth="1"/>
    <col min="4867" max="4867" width="4.85546875" customWidth="1"/>
    <col min="4868" max="4868" width="9.140625" customWidth="1"/>
    <col min="4869" max="4869" width="46.5703125" customWidth="1"/>
    <col min="4870" max="4870" width="15" customWidth="1"/>
    <col min="4871" max="4871" width="13.140625" customWidth="1"/>
    <col min="4872" max="4872" width="16.5703125" customWidth="1"/>
    <col min="4873" max="4873" width="0" hidden="1" customWidth="1"/>
    <col min="4874" max="4874" width="15.140625" customWidth="1"/>
    <col min="4875" max="4875" width="15.28515625" customWidth="1"/>
    <col min="4876" max="4876" width="14.140625" customWidth="1"/>
    <col min="4877" max="4877" width="15" customWidth="1"/>
    <col min="4878" max="4878" width="14.140625" customWidth="1"/>
    <col min="4879" max="4879" width="15.28515625" customWidth="1"/>
    <col min="4880" max="4880" width="15.140625" customWidth="1"/>
    <col min="4881" max="4881" width="15.85546875" customWidth="1"/>
    <col min="4882" max="4882" width="14.42578125" customWidth="1"/>
    <col min="4883" max="4883" width="14.28515625" customWidth="1"/>
    <col min="4884" max="4884" width="15.7109375" customWidth="1"/>
    <col min="4885" max="4885" width="14.85546875" customWidth="1"/>
    <col min="4886" max="4886" width="15" customWidth="1"/>
    <col min="5121" max="5121" width="4" customWidth="1"/>
    <col min="5122" max="5122" width="4.140625" customWidth="1"/>
    <col min="5123" max="5123" width="4.85546875" customWidth="1"/>
    <col min="5124" max="5124" width="9.140625" customWidth="1"/>
    <col min="5125" max="5125" width="46.5703125" customWidth="1"/>
    <col min="5126" max="5126" width="15" customWidth="1"/>
    <col min="5127" max="5127" width="13.140625" customWidth="1"/>
    <col min="5128" max="5128" width="16.5703125" customWidth="1"/>
    <col min="5129" max="5129" width="0" hidden="1" customWidth="1"/>
    <col min="5130" max="5130" width="15.140625" customWidth="1"/>
    <col min="5131" max="5131" width="15.28515625" customWidth="1"/>
    <col min="5132" max="5132" width="14.140625" customWidth="1"/>
    <col min="5133" max="5133" width="15" customWidth="1"/>
    <col min="5134" max="5134" width="14.140625" customWidth="1"/>
    <col min="5135" max="5135" width="15.28515625" customWidth="1"/>
    <col min="5136" max="5136" width="15.140625" customWidth="1"/>
    <col min="5137" max="5137" width="15.85546875" customWidth="1"/>
    <col min="5138" max="5138" width="14.42578125" customWidth="1"/>
    <col min="5139" max="5139" width="14.28515625" customWidth="1"/>
    <col min="5140" max="5140" width="15.7109375" customWidth="1"/>
    <col min="5141" max="5141" width="14.85546875" customWidth="1"/>
    <col min="5142" max="5142" width="15" customWidth="1"/>
    <col min="5377" max="5377" width="4" customWidth="1"/>
    <col min="5378" max="5378" width="4.140625" customWidth="1"/>
    <col min="5379" max="5379" width="4.85546875" customWidth="1"/>
    <col min="5380" max="5380" width="9.140625" customWidth="1"/>
    <col min="5381" max="5381" width="46.5703125" customWidth="1"/>
    <col min="5382" max="5382" width="15" customWidth="1"/>
    <col min="5383" max="5383" width="13.140625" customWidth="1"/>
    <col min="5384" max="5384" width="16.5703125" customWidth="1"/>
    <col min="5385" max="5385" width="0" hidden="1" customWidth="1"/>
    <col min="5386" max="5386" width="15.140625" customWidth="1"/>
    <col min="5387" max="5387" width="15.28515625" customWidth="1"/>
    <col min="5388" max="5388" width="14.140625" customWidth="1"/>
    <col min="5389" max="5389" width="15" customWidth="1"/>
    <col min="5390" max="5390" width="14.140625" customWidth="1"/>
    <col min="5391" max="5391" width="15.28515625" customWidth="1"/>
    <col min="5392" max="5392" width="15.140625" customWidth="1"/>
    <col min="5393" max="5393" width="15.85546875" customWidth="1"/>
    <col min="5394" max="5394" width="14.42578125" customWidth="1"/>
    <col min="5395" max="5395" width="14.28515625" customWidth="1"/>
    <col min="5396" max="5396" width="15.7109375" customWidth="1"/>
    <col min="5397" max="5397" width="14.85546875" customWidth="1"/>
    <col min="5398" max="5398" width="15" customWidth="1"/>
    <col min="5633" max="5633" width="4" customWidth="1"/>
    <col min="5634" max="5634" width="4.140625" customWidth="1"/>
    <col min="5635" max="5635" width="4.85546875" customWidth="1"/>
    <col min="5636" max="5636" width="9.140625" customWidth="1"/>
    <col min="5637" max="5637" width="46.5703125" customWidth="1"/>
    <col min="5638" max="5638" width="15" customWidth="1"/>
    <col min="5639" max="5639" width="13.140625" customWidth="1"/>
    <col min="5640" max="5640" width="16.5703125" customWidth="1"/>
    <col min="5641" max="5641" width="0" hidden="1" customWidth="1"/>
    <col min="5642" max="5642" width="15.140625" customWidth="1"/>
    <col min="5643" max="5643" width="15.28515625" customWidth="1"/>
    <col min="5644" max="5644" width="14.140625" customWidth="1"/>
    <col min="5645" max="5645" width="15" customWidth="1"/>
    <col min="5646" max="5646" width="14.140625" customWidth="1"/>
    <col min="5647" max="5647" width="15.28515625" customWidth="1"/>
    <col min="5648" max="5648" width="15.140625" customWidth="1"/>
    <col min="5649" max="5649" width="15.85546875" customWidth="1"/>
    <col min="5650" max="5650" width="14.42578125" customWidth="1"/>
    <col min="5651" max="5651" width="14.28515625" customWidth="1"/>
    <col min="5652" max="5652" width="15.7109375" customWidth="1"/>
    <col min="5653" max="5653" width="14.85546875" customWidth="1"/>
    <col min="5654" max="5654" width="15" customWidth="1"/>
    <col min="5889" max="5889" width="4" customWidth="1"/>
    <col min="5890" max="5890" width="4.140625" customWidth="1"/>
    <col min="5891" max="5891" width="4.85546875" customWidth="1"/>
    <col min="5892" max="5892" width="9.140625" customWidth="1"/>
    <col min="5893" max="5893" width="46.5703125" customWidth="1"/>
    <col min="5894" max="5894" width="15" customWidth="1"/>
    <col min="5895" max="5895" width="13.140625" customWidth="1"/>
    <col min="5896" max="5896" width="16.5703125" customWidth="1"/>
    <col min="5897" max="5897" width="0" hidden="1" customWidth="1"/>
    <col min="5898" max="5898" width="15.140625" customWidth="1"/>
    <col min="5899" max="5899" width="15.28515625" customWidth="1"/>
    <col min="5900" max="5900" width="14.140625" customWidth="1"/>
    <col min="5901" max="5901" width="15" customWidth="1"/>
    <col min="5902" max="5902" width="14.140625" customWidth="1"/>
    <col min="5903" max="5903" width="15.28515625" customWidth="1"/>
    <col min="5904" max="5904" width="15.140625" customWidth="1"/>
    <col min="5905" max="5905" width="15.85546875" customWidth="1"/>
    <col min="5906" max="5906" width="14.42578125" customWidth="1"/>
    <col min="5907" max="5907" width="14.28515625" customWidth="1"/>
    <col min="5908" max="5908" width="15.7109375" customWidth="1"/>
    <col min="5909" max="5909" width="14.85546875" customWidth="1"/>
    <col min="5910" max="5910" width="15" customWidth="1"/>
    <col min="6145" max="6145" width="4" customWidth="1"/>
    <col min="6146" max="6146" width="4.140625" customWidth="1"/>
    <col min="6147" max="6147" width="4.85546875" customWidth="1"/>
    <col min="6148" max="6148" width="9.140625" customWidth="1"/>
    <col min="6149" max="6149" width="46.5703125" customWidth="1"/>
    <col min="6150" max="6150" width="15" customWidth="1"/>
    <col min="6151" max="6151" width="13.140625" customWidth="1"/>
    <col min="6152" max="6152" width="16.5703125" customWidth="1"/>
    <col min="6153" max="6153" width="0" hidden="1" customWidth="1"/>
    <col min="6154" max="6154" width="15.140625" customWidth="1"/>
    <col min="6155" max="6155" width="15.28515625" customWidth="1"/>
    <col min="6156" max="6156" width="14.140625" customWidth="1"/>
    <col min="6157" max="6157" width="15" customWidth="1"/>
    <col min="6158" max="6158" width="14.140625" customWidth="1"/>
    <col min="6159" max="6159" width="15.28515625" customWidth="1"/>
    <col min="6160" max="6160" width="15.140625" customWidth="1"/>
    <col min="6161" max="6161" width="15.85546875" customWidth="1"/>
    <col min="6162" max="6162" width="14.42578125" customWidth="1"/>
    <col min="6163" max="6163" width="14.28515625" customWidth="1"/>
    <col min="6164" max="6164" width="15.7109375" customWidth="1"/>
    <col min="6165" max="6165" width="14.85546875" customWidth="1"/>
    <col min="6166" max="6166" width="15" customWidth="1"/>
    <col min="6401" max="6401" width="4" customWidth="1"/>
    <col min="6402" max="6402" width="4.140625" customWidth="1"/>
    <col min="6403" max="6403" width="4.85546875" customWidth="1"/>
    <col min="6404" max="6404" width="9.140625" customWidth="1"/>
    <col min="6405" max="6405" width="46.5703125" customWidth="1"/>
    <col min="6406" max="6406" width="15" customWidth="1"/>
    <col min="6407" max="6407" width="13.140625" customWidth="1"/>
    <col min="6408" max="6408" width="16.5703125" customWidth="1"/>
    <col min="6409" max="6409" width="0" hidden="1" customWidth="1"/>
    <col min="6410" max="6410" width="15.140625" customWidth="1"/>
    <col min="6411" max="6411" width="15.28515625" customWidth="1"/>
    <col min="6412" max="6412" width="14.140625" customWidth="1"/>
    <col min="6413" max="6413" width="15" customWidth="1"/>
    <col min="6414" max="6414" width="14.140625" customWidth="1"/>
    <col min="6415" max="6415" width="15.28515625" customWidth="1"/>
    <col min="6416" max="6416" width="15.140625" customWidth="1"/>
    <col min="6417" max="6417" width="15.85546875" customWidth="1"/>
    <col min="6418" max="6418" width="14.42578125" customWidth="1"/>
    <col min="6419" max="6419" width="14.28515625" customWidth="1"/>
    <col min="6420" max="6420" width="15.7109375" customWidth="1"/>
    <col min="6421" max="6421" width="14.85546875" customWidth="1"/>
    <col min="6422" max="6422" width="15" customWidth="1"/>
    <col min="6657" max="6657" width="4" customWidth="1"/>
    <col min="6658" max="6658" width="4.140625" customWidth="1"/>
    <col min="6659" max="6659" width="4.85546875" customWidth="1"/>
    <col min="6660" max="6660" width="9.140625" customWidth="1"/>
    <col min="6661" max="6661" width="46.5703125" customWidth="1"/>
    <col min="6662" max="6662" width="15" customWidth="1"/>
    <col min="6663" max="6663" width="13.140625" customWidth="1"/>
    <col min="6664" max="6664" width="16.5703125" customWidth="1"/>
    <col min="6665" max="6665" width="0" hidden="1" customWidth="1"/>
    <col min="6666" max="6666" width="15.140625" customWidth="1"/>
    <col min="6667" max="6667" width="15.28515625" customWidth="1"/>
    <col min="6668" max="6668" width="14.140625" customWidth="1"/>
    <col min="6669" max="6669" width="15" customWidth="1"/>
    <col min="6670" max="6670" width="14.140625" customWidth="1"/>
    <col min="6671" max="6671" width="15.28515625" customWidth="1"/>
    <col min="6672" max="6672" width="15.140625" customWidth="1"/>
    <col min="6673" max="6673" width="15.85546875" customWidth="1"/>
    <col min="6674" max="6674" width="14.42578125" customWidth="1"/>
    <col min="6675" max="6675" width="14.28515625" customWidth="1"/>
    <col min="6676" max="6676" width="15.7109375" customWidth="1"/>
    <col min="6677" max="6677" width="14.85546875" customWidth="1"/>
    <col min="6678" max="6678" width="15" customWidth="1"/>
    <col min="6913" max="6913" width="4" customWidth="1"/>
    <col min="6914" max="6914" width="4.140625" customWidth="1"/>
    <col min="6915" max="6915" width="4.85546875" customWidth="1"/>
    <col min="6916" max="6916" width="9.140625" customWidth="1"/>
    <col min="6917" max="6917" width="46.5703125" customWidth="1"/>
    <col min="6918" max="6918" width="15" customWidth="1"/>
    <col min="6919" max="6919" width="13.140625" customWidth="1"/>
    <col min="6920" max="6920" width="16.5703125" customWidth="1"/>
    <col min="6921" max="6921" width="0" hidden="1" customWidth="1"/>
    <col min="6922" max="6922" width="15.140625" customWidth="1"/>
    <col min="6923" max="6923" width="15.28515625" customWidth="1"/>
    <col min="6924" max="6924" width="14.140625" customWidth="1"/>
    <col min="6925" max="6925" width="15" customWidth="1"/>
    <col min="6926" max="6926" width="14.140625" customWidth="1"/>
    <col min="6927" max="6927" width="15.28515625" customWidth="1"/>
    <col min="6928" max="6928" width="15.140625" customWidth="1"/>
    <col min="6929" max="6929" width="15.85546875" customWidth="1"/>
    <col min="6930" max="6930" width="14.42578125" customWidth="1"/>
    <col min="6931" max="6931" width="14.28515625" customWidth="1"/>
    <col min="6932" max="6932" width="15.7109375" customWidth="1"/>
    <col min="6933" max="6933" width="14.85546875" customWidth="1"/>
    <col min="6934" max="6934" width="15" customWidth="1"/>
    <col min="7169" max="7169" width="4" customWidth="1"/>
    <col min="7170" max="7170" width="4.140625" customWidth="1"/>
    <col min="7171" max="7171" width="4.85546875" customWidth="1"/>
    <col min="7172" max="7172" width="9.140625" customWidth="1"/>
    <col min="7173" max="7173" width="46.5703125" customWidth="1"/>
    <col min="7174" max="7174" width="15" customWidth="1"/>
    <col min="7175" max="7175" width="13.140625" customWidth="1"/>
    <col min="7176" max="7176" width="16.5703125" customWidth="1"/>
    <col min="7177" max="7177" width="0" hidden="1" customWidth="1"/>
    <col min="7178" max="7178" width="15.140625" customWidth="1"/>
    <col min="7179" max="7179" width="15.28515625" customWidth="1"/>
    <col min="7180" max="7180" width="14.140625" customWidth="1"/>
    <col min="7181" max="7181" width="15" customWidth="1"/>
    <col min="7182" max="7182" width="14.140625" customWidth="1"/>
    <col min="7183" max="7183" width="15.28515625" customWidth="1"/>
    <col min="7184" max="7184" width="15.140625" customWidth="1"/>
    <col min="7185" max="7185" width="15.85546875" customWidth="1"/>
    <col min="7186" max="7186" width="14.42578125" customWidth="1"/>
    <col min="7187" max="7187" width="14.28515625" customWidth="1"/>
    <col min="7188" max="7188" width="15.7109375" customWidth="1"/>
    <col min="7189" max="7189" width="14.85546875" customWidth="1"/>
    <col min="7190" max="7190" width="15" customWidth="1"/>
    <col min="7425" max="7425" width="4" customWidth="1"/>
    <col min="7426" max="7426" width="4.140625" customWidth="1"/>
    <col min="7427" max="7427" width="4.85546875" customWidth="1"/>
    <col min="7428" max="7428" width="9.140625" customWidth="1"/>
    <col min="7429" max="7429" width="46.5703125" customWidth="1"/>
    <col min="7430" max="7430" width="15" customWidth="1"/>
    <col min="7431" max="7431" width="13.140625" customWidth="1"/>
    <col min="7432" max="7432" width="16.5703125" customWidth="1"/>
    <col min="7433" max="7433" width="0" hidden="1" customWidth="1"/>
    <col min="7434" max="7434" width="15.140625" customWidth="1"/>
    <col min="7435" max="7435" width="15.28515625" customWidth="1"/>
    <col min="7436" max="7436" width="14.140625" customWidth="1"/>
    <col min="7437" max="7437" width="15" customWidth="1"/>
    <col min="7438" max="7438" width="14.140625" customWidth="1"/>
    <col min="7439" max="7439" width="15.28515625" customWidth="1"/>
    <col min="7440" max="7440" width="15.140625" customWidth="1"/>
    <col min="7441" max="7441" width="15.85546875" customWidth="1"/>
    <col min="7442" max="7442" width="14.42578125" customWidth="1"/>
    <col min="7443" max="7443" width="14.28515625" customWidth="1"/>
    <col min="7444" max="7444" width="15.7109375" customWidth="1"/>
    <col min="7445" max="7445" width="14.85546875" customWidth="1"/>
    <col min="7446" max="7446" width="15" customWidth="1"/>
    <col min="7681" max="7681" width="4" customWidth="1"/>
    <col min="7682" max="7682" width="4.140625" customWidth="1"/>
    <col min="7683" max="7683" width="4.85546875" customWidth="1"/>
    <col min="7684" max="7684" width="9.140625" customWidth="1"/>
    <col min="7685" max="7685" width="46.5703125" customWidth="1"/>
    <col min="7686" max="7686" width="15" customWidth="1"/>
    <col min="7687" max="7687" width="13.140625" customWidth="1"/>
    <col min="7688" max="7688" width="16.5703125" customWidth="1"/>
    <col min="7689" max="7689" width="0" hidden="1" customWidth="1"/>
    <col min="7690" max="7690" width="15.140625" customWidth="1"/>
    <col min="7691" max="7691" width="15.28515625" customWidth="1"/>
    <col min="7692" max="7692" width="14.140625" customWidth="1"/>
    <col min="7693" max="7693" width="15" customWidth="1"/>
    <col min="7694" max="7694" width="14.140625" customWidth="1"/>
    <col min="7695" max="7695" width="15.28515625" customWidth="1"/>
    <col min="7696" max="7696" width="15.140625" customWidth="1"/>
    <col min="7697" max="7697" width="15.85546875" customWidth="1"/>
    <col min="7698" max="7698" width="14.42578125" customWidth="1"/>
    <col min="7699" max="7699" width="14.28515625" customWidth="1"/>
    <col min="7700" max="7700" width="15.7109375" customWidth="1"/>
    <col min="7701" max="7701" width="14.85546875" customWidth="1"/>
    <col min="7702" max="7702" width="15" customWidth="1"/>
    <col min="7937" max="7937" width="4" customWidth="1"/>
    <col min="7938" max="7938" width="4.140625" customWidth="1"/>
    <col min="7939" max="7939" width="4.85546875" customWidth="1"/>
    <col min="7940" max="7940" width="9.140625" customWidth="1"/>
    <col min="7941" max="7941" width="46.5703125" customWidth="1"/>
    <col min="7942" max="7942" width="15" customWidth="1"/>
    <col min="7943" max="7943" width="13.140625" customWidth="1"/>
    <col min="7944" max="7944" width="16.5703125" customWidth="1"/>
    <col min="7945" max="7945" width="0" hidden="1" customWidth="1"/>
    <col min="7946" max="7946" width="15.140625" customWidth="1"/>
    <col min="7947" max="7947" width="15.28515625" customWidth="1"/>
    <col min="7948" max="7948" width="14.140625" customWidth="1"/>
    <col min="7949" max="7949" width="15" customWidth="1"/>
    <col min="7950" max="7950" width="14.140625" customWidth="1"/>
    <col min="7951" max="7951" width="15.28515625" customWidth="1"/>
    <col min="7952" max="7952" width="15.140625" customWidth="1"/>
    <col min="7953" max="7953" width="15.85546875" customWidth="1"/>
    <col min="7954" max="7954" width="14.42578125" customWidth="1"/>
    <col min="7955" max="7955" width="14.28515625" customWidth="1"/>
    <col min="7956" max="7956" width="15.7109375" customWidth="1"/>
    <col min="7957" max="7957" width="14.85546875" customWidth="1"/>
    <col min="7958" max="7958" width="15" customWidth="1"/>
    <col min="8193" max="8193" width="4" customWidth="1"/>
    <col min="8194" max="8194" width="4.140625" customWidth="1"/>
    <col min="8195" max="8195" width="4.85546875" customWidth="1"/>
    <col min="8196" max="8196" width="9.140625" customWidth="1"/>
    <col min="8197" max="8197" width="46.5703125" customWidth="1"/>
    <col min="8198" max="8198" width="15" customWidth="1"/>
    <col min="8199" max="8199" width="13.140625" customWidth="1"/>
    <col min="8200" max="8200" width="16.5703125" customWidth="1"/>
    <col min="8201" max="8201" width="0" hidden="1" customWidth="1"/>
    <col min="8202" max="8202" width="15.140625" customWidth="1"/>
    <col min="8203" max="8203" width="15.28515625" customWidth="1"/>
    <col min="8204" max="8204" width="14.140625" customWidth="1"/>
    <col min="8205" max="8205" width="15" customWidth="1"/>
    <col min="8206" max="8206" width="14.140625" customWidth="1"/>
    <col min="8207" max="8207" width="15.28515625" customWidth="1"/>
    <col min="8208" max="8208" width="15.140625" customWidth="1"/>
    <col min="8209" max="8209" width="15.85546875" customWidth="1"/>
    <col min="8210" max="8210" width="14.42578125" customWidth="1"/>
    <col min="8211" max="8211" width="14.28515625" customWidth="1"/>
    <col min="8212" max="8212" width="15.7109375" customWidth="1"/>
    <col min="8213" max="8213" width="14.85546875" customWidth="1"/>
    <col min="8214" max="8214" width="15" customWidth="1"/>
    <col min="8449" max="8449" width="4" customWidth="1"/>
    <col min="8450" max="8450" width="4.140625" customWidth="1"/>
    <col min="8451" max="8451" width="4.85546875" customWidth="1"/>
    <col min="8452" max="8452" width="9.140625" customWidth="1"/>
    <col min="8453" max="8453" width="46.5703125" customWidth="1"/>
    <col min="8454" max="8454" width="15" customWidth="1"/>
    <col min="8455" max="8455" width="13.140625" customWidth="1"/>
    <col min="8456" max="8456" width="16.5703125" customWidth="1"/>
    <col min="8457" max="8457" width="0" hidden="1" customWidth="1"/>
    <col min="8458" max="8458" width="15.140625" customWidth="1"/>
    <col min="8459" max="8459" width="15.28515625" customWidth="1"/>
    <col min="8460" max="8460" width="14.140625" customWidth="1"/>
    <col min="8461" max="8461" width="15" customWidth="1"/>
    <col min="8462" max="8462" width="14.140625" customWidth="1"/>
    <col min="8463" max="8463" width="15.28515625" customWidth="1"/>
    <col min="8464" max="8464" width="15.140625" customWidth="1"/>
    <col min="8465" max="8465" width="15.85546875" customWidth="1"/>
    <col min="8466" max="8466" width="14.42578125" customWidth="1"/>
    <col min="8467" max="8467" width="14.28515625" customWidth="1"/>
    <col min="8468" max="8468" width="15.7109375" customWidth="1"/>
    <col min="8469" max="8469" width="14.85546875" customWidth="1"/>
    <col min="8470" max="8470" width="15" customWidth="1"/>
    <col min="8705" max="8705" width="4" customWidth="1"/>
    <col min="8706" max="8706" width="4.140625" customWidth="1"/>
    <col min="8707" max="8707" width="4.85546875" customWidth="1"/>
    <col min="8708" max="8708" width="9.140625" customWidth="1"/>
    <col min="8709" max="8709" width="46.5703125" customWidth="1"/>
    <col min="8710" max="8710" width="15" customWidth="1"/>
    <col min="8711" max="8711" width="13.140625" customWidth="1"/>
    <col min="8712" max="8712" width="16.5703125" customWidth="1"/>
    <col min="8713" max="8713" width="0" hidden="1" customWidth="1"/>
    <col min="8714" max="8714" width="15.140625" customWidth="1"/>
    <col min="8715" max="8715" width="15.28515625" customWidth="1"/>
    <col min="8716" max="8716" width="14.140625" customWidth="1"/>
    <col min="8717" max="8717" width="15" customWidth="1"/>
    <col min="8718" max="8718" width="14.140625" customWidth="1"/>
    <col min="8719" max="8719" width="15.28515625" customWidth="1"/>
    <col min="8720" max="8720" width="15.140625" customWidth="1"/>
    <col min="8721" max="8721" width="15.85546875" customWidth="1"/>
    <col min="8722" max="8722" width="14.42578125" customWidth="1"/>
    <col min="8723" max="8723" width="14.28515625" customWidth="1"/>
    <col min="8724" max="8724" width="15.7109375" customWidth="1"/>
    <col min="8725" max="8725" width="14.85546875" customWidth="1"/>
    <col min="8726" max="8726" width="15" customWidth="1"/>
    <col min="8961" max="8961" width="4" customWidth="1"/>
    <col min="8962" max="8962" width="4.140625" customWidth="1"/>
    <col min="8963" max="8963" width="4.85546875" customWidth="1"/>
    <col min="8964" max="8964" width="9.140625" customWidth="1"/>
    <col min="8965" max="8965" width="46.5703125" customWidth="1"/>
    <col min="8966" max="8966" width="15" customWidth="1"/>
    <col min="8967" max="8967" width="13.140625" customWidth="1"/>
    <col min="8968" max="8968" width="16.5703125" customWidth="1"/>
    <col min="8969" max="8969" width="0" hidden="1" customWidth="1"/>
    <col min="8970" max="8970" width="15.140625" customWidth="1"/>
    <col min="8971" max="8971" width="15.28515625" customWidth="1"/>
    <col min="8972" max="8972" width="14.140625" customWidth="1"/>
    <col min="8973" max="8973" width="15" customWidth="1"/>
    <col min="8974" max="8974" width="14.140625" customWidth="1"/>
    <col min="8975" max="8975" width="15.28515625" customWidth="1"/>
    <col min="8976" max="8976" width="15.140625" customWidth="1"/>
    <col min="8977" max="8977" width="15.85546875" customWidth="1"/>
    <col min="8978" max="8978" width="14.42578125" customWidth="1"/>
    <col min="8979" max="8979" width="14.28515625" customWidth="1"/>
    <col min="8980" max="8980" width="15.7109375" customWidth="1"/>
    <col min="8981" max="8981" width="14.85546875" customWidth="1"/>
    <col min="8982" max="8982" width="15" customWidth="1"/>
    <col min="9217" max="9217" width="4" customWidth="1"/>
    <col min="9218" max="9218" width="4.140625" customWidth="1"/>
    <col min="9219" max="9219" width="4.85546875" customWidth="1"/>
    <col min="9220" max="9220" width="9.140625" customWidth="1"/>
    <col min="9221" max="9221" width="46.5703125" customWidth="1"/>
    <col min="9222" max="9222" width="15" customWidth="1"/>
    <col min="9223" max="9223" width="13.140625" customWidth="1"/>
    <col min="9224" max="9224" width="16.5703125" customWidth="1"/>
    <col min="9225" max="9225" width="0" hidden="1" customWidth="1"/>
    <col min="9226" max="9226" width="15.140625" customWidth="1"/>
    <col min="9227" max="9227" width="15.28515625" customWidth="1"/>
    <col min="9228" max="9228" width="14.140625" customWidth="1"/>
    <col min="9229" max="9229" width="15" customWidth="1"/>
    <col min="9230" max="9230" width="14.140625" customWidth="1"/>
    <col min="9231" max="9231" width="15.28515625" customWidth="1"/>
    <col min="9232" max="9232" width="15.140625" customWidth="1"/>
    <col min="9233" max="9233" width="15.85546875" customWidth="1"/>
    <col min="9234" max="9234" width="14.42578125" customWidth="1"/>
    <col min="9235" max="9235" width="14.28515625" customWidth="1"/>
    <col min="9236" max="9236" width="15.7109375" customWidth="1"/>
    <col min="9237" max="9237" width="14.85546875" customWidth="1"/>
    <col min="9238" max="9238" width="15" customWidth="1"/>
    <col min="9473" max="9473" width="4" customWidth="1"/>
    <col min="9474" max="9474" width="4.140625" customWidth="1"/>
    <col min="9475" max="9475" width="4.85546875" customWidth="1"/>
    <col min="9476" max="9476" width="9.140625" customWidth="1"/>
    <col min="9477" max="9477" width="46.5703125" customWidth="1"/>
    <col min="9478" max="9478" width="15" customWidth="1"/>
    <col min="9479" max="9479" width="13.140625" customWidth="1"/>
    <col min="9480" max="9480" width="16.5703125" customWidth="1"/>
    <col min="9481" max="9481" width="0" hidden="1" customWidth="1"/>
    <col min="9482" max="9482" width="15.140625" customWidth="1"/>
    <col min="9483" max="9483" width="15.28515625" customWidth="1"/>
    <col min="9484" max="9484" width="14.140625" customWidth="1"/>
    <col min="9485" max="9485" width="15" customWidth="1"/>
    <col min="9486" max="9486" width="14.140625" customWidth="1"/>
    <col min="9487" max="9487" width="15.28515625" customWidth="1"/>
    <col min="9488" max="9488" width="15.140625" customWidth="1"/>
    <col min="9489" max="9489" width="15.85546875" customWidth="1"/>
    <col min="9490" max="9490" width="14.42578125" customWidth="1"/>
    <col min="9491" max="9491" width="14.28515625" customWidth="1"/>
    <col min="9492" max="9492" width="15.7109375" customWidth="1"/>
    <col min="9493" max="9493" width="14.85546875" customWidth="1"/>
    <col min="9494" max="9494" width="15" customWidth="1"/>
    <col min="9729" max="9729" width="4" customWidth="1"/>
    <col min="9730" max="9730" width="4.140625" customWidth="1"/>
    <col min="9731" max="9731" width="4.85546875" customWidth="1"/>
    <col min="9732" max="9732" width="9.140625" customWidth="1"/>
    <col min="9733" max="9733" width="46.5703125" customWidth="1"/>
    <col min="9734" max="9734" width="15" customWidth="1"/>
    <col min="9735" max="9735" width="13.140625" customWidth="1"/>
    <col min="9736" max="9736" width="16.5703125" customWidth="1"/>
    <col min="9737" max="9737" width="0" hidden="1" customWidth="1"/>
    <col min="9738" max="9738" width="15.140625" customWidth="1"/>
    <col min="9739" max="9739" width="15.28515625" customWidth="1"/>
    <col min="9740" max="9740" width="14.140625" customWidth="1"/>
    <col min="9741" max="9741" width="15" customWidth="1"/>
    <col min="9742" max="9742" width="14.140625" customWidth="1"/>
    <col min="9743" max="9743" width="15.28515625" customWidth="1"/>
    <col min="9744" max="9744" width="15.140625" customWidth="1"/>
    <col min="9745" max="9745" width="15.85546875" customWidth="1"/>
    <col min="9746" max="9746" width="14.42578125" customWidth="1"/>
    <col min="9747" max="9747" width="14.28515625" customWidth="1"/>
    <col min="9748" max="9748" width="15.7109375" customWidth="1"/>
    <col min="9749" max="9749" width="14.85546875" customWidth="1"/>
    <col min="9750" max="9750" width="15" customWidth="1"/>
    <col min="9985" max="9985" width="4" customWidth="1"/>
    <col min="9986" max="9986" width="4.140625" customWidth="1"/>
    <col min="9987" max="9987" width="4.85546875" customWidth="1"/>
    <col min="9988" max="9988" width="9.140625" customWidth="1"/>
    <col min="9989" max="9989" width="46.5703125" customWidth="1"/>
    <col min="9990" max="9990" width="15" customWidth="1"/>
    <col min="9991" max="9991" width="13.140625" customWidth="1"/>
    <col min="9992" max="9992" width="16.5703125" customWidth="1"/>
    <col min="9993" max="9993" width="0" hidden="1" customWidth="1"/>
    <col min="9994" max="9994" width="15.140625" customWidth="1"/>
    <col min="9995" max="9995" width="15.28515625" customWidth="1"/>
    <col min="9996" max="9996" width="14.140625" customWidth="1"/>
    <col min="9997" max="9997" width="15" customWidth="1"/>
    <col min="9998" max="9998" width="14.140625" customWidth="1"/>
    <col min="9999" max="9999" width="15.28515625" customWidth="1"/>
    <col min="10000" max="10000" width="15.140625" customWidth="1"/>
    <col min="10001" max="10001" width="15.85546875" customWidth="1"/>
    <col min="10002" max="10002" width="14.42578125" customWidth="1"/>
    <col min="10003" max="10003" width="14.28515625" customWidth="1"/>
    <col min="10004" max="10004" width="15.7109375" customWidth="1"/>
    <col min="10005" max="10005" width="14.85546875" customWidth="1"/>
    <col min="10006" max="10006" width="15" customWidth="1"/>
    <col min="10241" max="10241" width="4" customWidth="1"/>
    <col min="10242" max="10242" width="4.140625" customWidth="1"/>
    <col min="10243" max="10243" width="4.85546875" customWidth="1"/>
    <col min="10244" max="10244" width="9.140625" customWidth="1"/>
    <col min="10245" max="10245" width="46.5703125" customWidth="1"/>
    <col min="10246" max="10246" width="15" customWidth="1"/>
    <col min="10247" max="10247" width="13.140625" customWidth="1"/>
    <col min="10248" max="10248" width="16.5703125" customWidth="1"/>
    <col min="10249" max="10249" width="0" hidden="1" customWidth="1"/>
    <col min="10250" max="10250" width="15.140625" customWidth="1"/>
    <col min="10251" max="10251" width="15.28515625" customWidth="1"/>
    <col min="10252" max="10252" width="14.140625" customWidth="1"/>
    <col min="10253" max="10253" width="15" customWidth="1"/>
    <col min="10254" max="10254" width="14.140625" customWidth="1"/>
    <col min="10255" max="10255" width="15.28515625" customWidth="1"/>
    <col min="10256" max="10256" width="15.140625" customWidth="1"/>
    <col min="10257" max="10257" width="15.85546875" customWidth="1"/>
    <col min="10258" max="10258" width="14.42578125" customWidth="1"/>
    <col min="10259" max="10259" width="14.28515625" customWidth="1"/>
    <col min="10260" max="10260" width="15.7109375" customWidth="1"/>
    <col min="10261" max="10261" width="14.85546875" customWidth="1"/>
    <col min="10262" max="10262" width="15" customWidth="1"/>
    <col min="10497" max="10497" width="4" customWidth="1"/>
    <col min="10498" max="10498" width="4.140625" customWidth="1"/>
    <col min="10499" max="10499" width="4.85546875" customWidth="1"/>
    <col min="10500" max="10500" width="9.140625" customWidth="1"/>
    <col min="10501" max="10501" width="46.5703125" customWidth="1"/>
    <col min="10502" max="10502" width="15" customWidth="1"/>
    <col min="10503" max="10503" width="13.140625" customWidth="1"/>
    <col min="10504" max="10504" width="16.5703125" customWidth="1"/>
    <col min="10505" max="10505" width="0" hidden="1" customWidth="1"/>
    <col min="10506" max="10506" width="15.140625" customWidth="1"/>
    <col min="10507" max="10507" width="15.28515625" customWidth="1"/>
    <col min="10508" max="10508" width="14.140625" customWidth="1"/>
    <col min="10509" max="10509" width="15" customWidth="1"/>
    <col min="10510" max="10510" width="14.140625" customWidth="1"/>
    <col min="10511" max="10511" width="15.28515625" customWidth="1"/>
    <col min="10512" max="10512" width="15.140625" customWidth="1"/>
    <col min="10513" max="10513" width="15.85546875" customWidth="1"/>
    <col min="10514" max="10514" width="14.42578125" customWidth="1"/>
    <col min="10515" max="10515" width="14.28515625" customWidth="1"/>
    <col min="10516" max="10516" width="15.7109375" customWidth="1"/>
    <col min="10517" max="10517" width="14.85546875" customWidth="1"/>
    <col min="10518" max="10518" width="15" customWidth="1"/>
    <col min="10753" max="10753" width="4" customWidth="1"/>
    <col min="10754" max="10754" width="4.140625" customWidth="1"/>
    <col min="10755" max="10755" width="4.85546875" customWidth="1"/>
    <col min="10756" max="10756" width="9.140625" customWidth="1"/>
    <col min="10757" max="10757" width="46.5703125" customWidth="1"/>
    <col min="10758" max="10758" width="15" customWidth="1"/>
    <col min="10759" max="10759" width="13.140625" customWidth="1"/>
    <col min="10760" max="10760" width="16.5703125" customWidth="1"/>
    <col min="10761" max="10761" width="0" hidden="1" customWidth="1"/>
    <col min="10762" max="10762" width="15.140625" customWidth="1"/>
    <col min="10763" max="10763" width="15.28515625" customWidth="1"/>
    <col min="10764" max="10764" width="14.140625" customWidth="1"/>
    <col min="10765" max="10765" width="15" customWidth="1"/>
    <col min="10766" max="10766" width="14.140625" customWidth="1"/>
    <col min="10767" max="10767" width="15.28515625" customWidth="1"/>
    <col min="10768" max="10768" width="15.140625" customWidth="1"/>
    <col min="10769" max="10769" width="15.85546875" customWidth="1"/>
    <col min="10770" max="10770" width="14.42578125" customWidth="1"/>
    <col min="10771" max="10771" width="14.28515625" customWidth="1"/>
    <col min="10772" max="10772" width="15.7109375" customWidth="1"/>
    <col min="10773" max="10773" width="14.85546875" customWidth="1"/>
    <col min="10774" max="10774" width="15" customWidth="1"/>
    <col min="11009" max="11009" width="4" customWidth="1"/>
    <col min="11010" max="11010" width="4.140625" customWidth="1"/>
    <col min="11011" max="11011" width="4.85546875" customWidth="1"/>
    <col min="11012" max="11012" width="9.140625" customWidth="1"/>
    <col min="11013" max="11013" width="46.5703125" customWidth="1"/>
    <col min="11014" max="11014" width="15" customWidth="1"/>
    <col min="11015" max="11015" width="13.140625" customWidth="1"/>
    <col min="11016" max="11016" width="16.5703125" customWidth="1"/>
    <col min="11017" max="11017" width="0" hidden="1" customWidth="1"/>
    <col min="11018" max="11018" width="15.140625" customWidth="1"/>
    <col min="11019" max="11019" width="15.28515625" customWidth="1"/>
    <col min="11020" max="11020" width="14.140625" customWidth="1"/>
    <col min="11021" max="11021" width="15" customWidth="1"/>
    <col min="11022" max="11022" width="14.140625" customWidth="1"/>
    <col min="11023" max="11023" width="15.28515625" customWidth="1"/>
    <col min="11024" max="11024" width="15.140625" customWidth="1"/>
    <col min="11025" max="11025" width="15.85546875" customWidth="1"/>
    <col min="11026" max="11026" width="14.42578125" customWidth="1"/>
    <col min="11027" max="11027" width="14.28515625" customWidth="1"/>
    <col min="11028" max="11028" width="15.7109375" customWidth="1"/>
    <col min="11029" max="11029" width="14.85546875" customWidth="1"/>
    <col min="11030" max="11030" width="15" customWidth="1"/>
    <col min="11265" max="11265" width="4" customWidth="1"/>
    <col min="11266" max="11266" width="4.140625" customWidth="1"/>
    <col min="11267" max="11267" width="4.85546875" customWidth="1"/>
    <col min="11268" max="11268" width="9.140625" customWidth="1"/>
    <col min="11269" max="11269" width="46.5703125" customWidth="1"/>
    <col min="11270" max="11270" width="15" customWidth="1"/>
    <col min="11271" max="11271" width="13.140625" customWidth="1"/>
    <col min="11272" max="11272" width="16.5703125" customWidth="1"/>
    <col min="11273" max="11273" width="0" hidden="1" customWidth="1"/>
    <col min="11274" max="11274" width="15.140625" customWidth="1"/>
    <col min="11275" max="11275" width="15.28515625" customWidth="1"/>
    <col min="11276" max="11276" width="14.140625" customWidth="1"/>
    <col min="11277" max="11277" width="15" customWidth="1"/>
    <col min="11278" max="11278" width="14.140625" customWidth="1"/>
    <col min="11279" max="11279" width="15.28515625" customWidth="1"/>
    <col min="11280" max="11280" width="15.140625" customWidth="1"/>
    <col min="11281" max="11281" width="15.85546875" customWidth="1"/>
    <col min="11282" max="11282" width="14.42578125" customWidth="1"/>
    <col min="11283" max="11283" width="14.28515625" customWidth="1"/>
    <col min="11284" max="11284" width="15.7109375" customWidth="1"/>
    <col min="11285" max="11285" width="14.85546875" customWidth="1"/>
    <col min="11286" max="11286" width="15" customWidth="1"/>
    <col min="11521" max="11521" width="4" customWidth="1"/>
    <col min="11522" max="11522" width="4.140625" customWidth="1"/>
    <col min="11523" max="11523" width="4.85546875" customWidth="1"/>
    <col min="11524" max="11524" width="9.140625" customWidth="1"/>
    <col min="11525" max="11525" width="46.5703125" customWidth="1"/>
    <col min="11526" max="11526" width="15" customWidth="1"/>
    <col min="11527" max="11527" width="13.140625" customWidth="1"/>
    <col min="11528" max="11528" width="16.5703125" customWidth="1"/>
    <col min="11529" max="11529" width="0" hidden="1" customWidth="1"/>
    <col min="11530" max="11530" width="15.140625" customWidth="1"/>
    <col min="11531" max="11531" width="15.28515625" customWidth="1"/>
    <col min="11532" max="11532" width="14.140625" customWidth="1"/>
    <col min="11533" max="11533" width="15" customWidth="1"/>
    <col min="11534" max="11534" width="14.140625" customWidth="1"/>
    <col min="11535" max="11535" width="15.28515625" customWidth="1"/>
    <col min="11536" max="11536" width="15.140625" customWidth="1"/>
    <col min="11537" max="11537" width="15.85546875" customWidth="1"/>
    <col min="11538" max="11538" width="14.42578125" customWidth="1"/>
    <col min="11539" max="11539" width="14.28515625" customWidth="1"/>
    <col min="11540" max="11540" width="15.7109375" customWidth="1"/>
    <col min="11541" max="11541" width="14.85546875" customWidth="1"/>
    <col min="11542" max="11542" width="15" customWidth="1"/>
    <col min="11777" max="11777" width="4" customWidth="1"/>
    <col min="11778" max="11778" width="4.140625" customWidth="1"/>
    <col min="11779" max="11779" width="4.85546875" customWidth="1"/>
    <col min="11780" max="11780" width="9.140625" customWidth="1"/>
    <col min="11781" max="11781" width="46.5703125" customWidth="1"/>
    <col min="11782" max="11782" width="15" customWidth="1"/>
    <col min="11783" max="11783" width="13.140625" customWidth="1"/>
    <col min="11784" max="11784" width="16.5703125" customWidth="1"/>
    <col min="11785" max="11785" width="0" hidden="1" customWidth="1"/>
    <col min="11786" max="11786" width="15.140625" customWidth="1"/>
    <col min="11787" max="11787" width="15.28515625" customWidth="1"/>
    <col min="11788" max="11788" width="14.140625" customWidth="1"/>
    <col min="11789" max="11789" width="15" customWidth="1"/>
    <col min="11790" max="11790" width="14.140625" customWidth="1"/>
    <col min="11791" max="11791" width="15.28515625" customWidth="1"/>
    <col min="11792" max="11792" width="15.140625" customWidth="1"/>
    <col min="11793" max="11793" width="15.85546875" customWidth="1"/>
    <col min="11794" max="11794" width="14.42578125" customWidth="1"/>
    <col min="11795" max="11795" width="14.28515625" customWidth="1"/>
    <col min="11796" max="11796" width="15.7109375" customWidth="1"/>
    <col min="11797" max="11797" width="14.85546875" customWidth="1"/>
    <col min="11798" max="11798" width="15" customWidth="1"/>
    <col min="12033" max="12033" width="4" customWidth="1"/>
    <col min="12034" max="12034" width="4.140625" customWidth="1"/>
    <col min="12035" max="12035" width="4.85546875" customWidth="1"/>
    <col min="12036" max="12036" width="9.140625" customWidth="1"/>
    <col min="12037" max="12037" width="46.5703125" customWidth="1"/>
    <col min="12038" max="12038" width="15" customWidth="1"/>
    <col min="12039" max="12039" width="13.140625" customWidth="1"/>
    <col min="12040" max="12040" width="16.5703125" customWidth="1"/>
    <col min="12041" max="12041" width="0" hidden="1" customWidth="1"/>
    <col min="12042" max="12042" width="15.140625" customWidth="1"/>
    <col min="12043" max="12043" width="15.28515625" customWidth="1"/>
    <col min="12044" max="12044" width="14.140625" customWidth="1"/>
    <col min="12045" max="12045" width="15" customWidth="1"/>
    <col min="12046" max="12046" width="14.140625" customWidth="1"/>
    <col min="12047" max="12047" width="15.28515625" customWidth="1"/>
    <col min="12048" max="12048" width="15.140625" customWidth="1"/>
    <col min="12049" max="12049" width="15.85546875" customWidth="1"/>
    <col min="12050" max="12050" width="14.42578125" customWidth="1"/>
    <col min="12051" max="12051" width="14.28515625" customWidth="1"/>
    <col min="12052" max="12052" width="15.7109375" customWidth="1"/>
    <col min="12053" max="12053" width="14.85546875" customWidth="1"/>
    <col min="12054" max="12054" width="15" customWidth="1"/>
    <col min="12289" max="12289" width="4" customWidth="1"/>
    <col min="12290" max="12290" width="4.140625" customWidth="1"/>
    <col min="12291" max="12291" width="4.85546875" customWidth="1"/>
    <col min="12292" max="12292" width="9.140625" customWidth="1"/>
    <col min="12293" max="12293" width="46.5703125" customWidth="1"/>
    <col min="12294" max="12294" width="15" customWidth="1"/>
    <col min="12295" max="12295" width="13.140625" customWidth="1"/>
    <col min="12296" max="12296" width="16.5703125" customWidth="1"/>
    <col min="12297" max="12297" width="0" hidden="1" customWidth="1"/>
    <col min="12298" max="12298" width="15.140625" customWidth="1"/>
    <col min="12299" max="12299" width="15.28515625" customWidth="1"/>
    <col min="12300" max="12300" width="14.140625" customWidth="1"/>
    <col min="12301" max="12301" width="15" customWidth="1"/>
    <col min="12302" max="12302" width="14.140625" customWidth="1"/>
    <col min="12303" max="12303" width="15.28515625" customWidth="1"/>
    <col min="12304" max="12304" width="15.140625" customWidth="1"/>
    <col min="12305" max="12305" width="15.85546875" customWidth="1"/>
    <col min="12306" max="12306" width="14.42578125" customWidth="1"/>
    <col min="12307" max="12307" width="14.28515625" customWidth="1"/>
    <col min="12308" max="12308" width="15.7109375" customWidth="1"/>
    <col min="12309" max="12309" width="14.85546875" customWidth="1"/>
    <col min="12310" max="12310" width="15" customWidth="1"/>
    <col min="12545" max="12545" width="4" customWidth="1"/>
    <col min="12546" max="12546" width="4.140625" customWidth="1"/>
    <col min="12547" max="12547" width="4.85546875" customWidth="1"/>
    <col min="12548" max="12548" width="9.140625" customWidth="1"/>
    <col min="12549" max="12549" width="46.5703125" customWidth="1"/>
    <col min="12550" max="12550" width="15" customWidth="1"/>
    <col min="12551" max="12551" width="13.140625" customWidth="1"/>
    <col min="12552" max="12552" width="16.5703125" customWidth="1"/>
    <col min="12553" max="12553" width="0" hidden="1" customWidth="1"/>
    <col min="12554" max="12554" width="15.140625" customWidth="1"/>
    <col min="12555" max="12555" width="15.28515625" customWidth="1"/>
    <col min="12556" max="12556" width="14.140625" customWidth="1"/>
    <col min="12557" max="12557" width="15" customWidth="1"/>
    <col min="12558" max="12558" width="14.140625" customWidth="1"/>
    <col min="12559" max="12559" width="15.28515625" customWidth="1"/>
    <col min="12560" max="12560" width="15.140625" customWidth="1"/>
    <col min="12561" max="12561" width="15.85546875" customWidth="1"/>
    <col min="12562" max="12562" width="14.42578125" customWidth="1"/>
    <col min="12563" max="12563" width="14.28515625" customWidth="1"/>
    <col min="12564" max="12564" width="15.7109375" customWidth="1"/>
    <col min="12565" max="12565" width="14.85546875" customWidth="1"/>
    <col min="12566" max="12566" width="15" customWidth="1"/>
    <col min="12801" max="12801" width="4" customWidth="1"/>
    <col min="12802" max="12802" width="4.140625" customWidth="1"/>
    <col min="12803" max="12803" width="4.85546875" customWidth="1"/>
    <col min="12804" max="12804" width="9.140625" customWidth="1"/>
    <col min="12805" max="12805" width="46.5703125" customWidth="1"/>
    <col min="12806" max="12806" width="15" customWidth="1"/>
    <col min="12807" max="12807" width="13.140625" customWidth="1"/>
    <col min="12808" max="12808" width="16.5703125" customWidth="1"/>
    <col min="12809" max="12809" width="0" hidden="1" customWidth="1"/>
    <col min="12810" max="12810" width="15.140625" customWidth="1"/>
    <col min="12811" max="12811" width="15.28515625" customWidth="1"/>
    <col min="12812" max="12812" width="14.140625" customWidth="1"/>
    <col min="12813" max="12813" width="15" customWidth="1"/>
    <col min="12814" max="12814" width="14.140625" customWidth="1"/>
    <col min="12815" max="12815" width="15.28515625" customWidth="1"/>
    <col min="12816" max="12816" width="15.140625" customWidth="1"/>
    <col min="12817" max="12817" width="15.85546875" customWidth="1"/>
    <col min="12818" max="12818" width="14.42578125" customWidth="1"/>
    <col min="12819" max="12819" width="14.28515625" customWidth="1"/>
    <col min="12820" max="12820" width="15.7109375" customWidth="1"/>
    <col min="12821" max="12821" width="14.85546875" customWidth="1"/>
    <col min="12822" max="12822" width="15" customWidth="1"/>
    <col min="13057" max="13057" width="4" customWidth="1"/>
    <col min="13058" max="13058" width="4.140625" customWidth="1"/>
    <col min="13059" max="13059" width="4.85546875" customWidth="1"/>
    <col min="13060" max="13060" width="9.140625" customWidth="1"/>
    <col min="13061" max="13061" width="46.5703125" customWidth="1"/>
    <col min="13062" max="13062" width="15" customWidth="1"/>
    <col min="13063" max="13063" width="13.140625" customWidth="1"/>
    <col min="13064" max="13064" width="16.5703125" customWidth="1"/>
    <col min="13065" max="13065" width="0" hidden="1" customWidth="1"/>
    <col min="13066" max="13066" width="15.140625" customWidth="1"/>
    <col min="13067" max="13067" width="15.28515625" customWidth="1"/>
    <col min="13068" max="13068" width="14.140625" customWidth="1"/>
    <col min="13069" max="13069" width="15" customWidth="1"/>
    <col min="13070" max="13070" width="14.140625" customWidth="1"/>
    <col min="13071" max="13071" width="15.28515625" customWidth="1"/>
    <col min="13072" max="13072" width="15.140625" customWidth="1"/>
    <col min="13073" max="13073" width="15.85546875" customWidth="1"/>
    <col min="13074" max="13074" width="14.42578125" customWidth="1"/>
    <col min="13075" max="13075" width="14.28515625" customWidth="1"/>
    <col min="13076" max="13076" width="15.7109375" customWidth="1"/>
    <col min="13077" max="13077" width="14.85546875" customWidth="1"/>
    <col min="13078" max="13078" width="15" customWidth="1"/>
    <col min="13313" max="13313" width="4" customWidth="1"/>
    <col min="13314" max="13314" width="4.140625" customWidth="1"/>
    <col min="13315" max="13315" width="4.85546875" customWidth="1"/>
    <col min="13316" max="13316" width="9.140625" customWidth="1"/>
    <col min="13317" max="13317" width="46.5703125" customWidth="1"/>
    <col min="13318" max="13318" width="15" customWidth="1"/>
    <col min="13319" max="13319" width="13.140625" customWidth="1"/>
    <col min="13320" max="13320" width="16.5703125" customWidth="1"/>
    <col min="13321" max="13321" width="0" hidden="1" customWidth="1"/>
    <col min="13322" max="13322" width="15.140625" customWidth="1"/>
    <col min="13323" max="13323" width="15.28515625" customWidth="1"/>
    <col min="13324" max="13324" width="14.140625" customWidth="1"/>
    <col min="13325" max="13325" width="15" customWidth="1"/>
    <col min="13326" max="13326" width="14.140625" customWidth="1"/>
    <col min="13327" max="13327" width="15.28515625" customWidth="1"/>
    <col min="13328" max="13328" width="15.140625" customWidth="1"/>
    <col min="13329" max="13329" width="15.85546875" customWidth="1"/>
    <col min="13330" max="13330" width="14.42578125" customWidth="1"/>
    <col min="13331" max="13331" width="14.28515625" customWidth="1"/>
    <col min="13332" max="13332" width="15.7109375" customWidth="1"/>
    <col min="13333" max="13333" width="14.85546875" customWidth="1"/>
    <col min="13334" max="13334" width="15" customWidth="1"/>
    <col min="13569" max="13569" width="4" customWidth="1"/>
    <col min="13570" max="13570" width="4.140625" customWidth="1"/>
    <col min="13571" max="13571" width="4.85546875" customWidth="1"/>
    <col min="13572" max="13572" width="9.140625" customWidth="1"/>
    <col min="13573" max="13573" width="46.5703125" customWidth="1"/>
    <col min="13574" max="13574" width="15" customWidth="1"/>
    <col min="13575" max="13575" width="13.140625" customWidth="1"/>
    <col min="13576" max="13576" width="16.5703125" customWidth="1"/>
    <col min="13577" max="13577" width="0" hidden="1" customWidth="1"/>
    <col min="13578" max="13578" width="15.140625" customWidth="1"/>
    <col min="13579" max="13579" width="15.28515625" customWidth="1"/>
    <col min="13580" max="13580" width="14.140625" customWidth="1"/>
    <col min="13581" max="13581" width="15" customWidth="1"/>
    <col min="13582" max="13582" width="14.140625" customWidth="1"/>
    <col min="13583" max="13583" width="15.28515625" customWidth="1"/>
    <col min="13584" max="13584" width="15.140625" customWidth="1"/>
    <col min="13585" max="13585" width="15.85546875" customWidth="1"/>
    <col min="13586" max="13586" width="14.42578125" customWidth="1"/>
    <col min="13587" max="13587" width="14.28515625" customWidth="1"/>
    <col min="13588" max="13588" width="15.7109375" customWidth="1"/>
    <col min="13589" max="13589" width="14.85546875" customWidth="1"/>
    <col min="13590" max="13590" width="15" customWidth="1"/>
    <col min="13825" max="13825" width="4" customWidth="1"/>
    <col min="13826" max="13826" width="4.140625" customWidth="1"/>
    <col min="13827" max="13827" width="4.85546875" customWidth="1"/>
    <col min="13828" max="13828" width="9.140625" customWidth="1"/>
    <col min="13829" max="13829" width="46.5703125" customWidth="1"/>
    <col min="13830" max="13830" width="15" customWidth="1"/>
    <col min="13831" max="13831" width="13.140625" customWidth="1"/>
    <col min="13832" max="13832" width="16.5703125" customWidth="1"/>
    <col min="13833" max="13833" width="0" hidden="1" customWidth="1"/>
    <col min="13834" max="13834" width="15.140625" customWidth="1"/>
    <col min="13835" max="13835" width="15.28515625" customWidth="1"/>
    <col min="13836" max="13836" width="14.140625" customWidth="1"/>
    <col min="13837" max="13837" width="15" customWidth="1"/>
    <col min="13838" max="13838" width="14.140625" customWidth="1"/>
    <col min="13839" max="13839" width="15.28515625" customWidth="1"/>
    <col min="13840" max="13840" width="15.140625" customWidth="1"/>
    <col min="13841" max="13841" width="15.85546875" customWidth="1"/>
    <col min="13842" max="13842" width="14.42578125" customWidth="1"/>
    <col min="13843" max="13843" width="14.28515625" customWidth="1"/>
    <col min="13844" max="13844" width="15.7109375" customWidth="1"/>
    <col min="13845" max="13845" width="14.85546875" customWidth="1"/>
    <col min="13846" max="13846" width="15" customWidth="1"/>
    <col min="14081" max="14081" width="4" customWidth="1"/>
    <col min="14082" max="14082" width="4.140625" customWidth="1"/>
    <col min="14083" max="14083" width="4.85546875" customWidth="1"/>
    <col min="14084" max="14084" width="9.140625" customWidth="1"/>
    <col min="14085" max="14085" width="46.5703125" customWidth="1"/>
    <col min="14086" max="14086" width="15" customWidth="1"/>
    <col min="14087" max="14087" width="13.140625" customWidth="1"/>
    <col min="14088" max="14088" width="16.5703125" customWidth="1"/>
    <col min="14089" max="14089" width="0" hidden="1" customWidth="1"/>
    <col min="14090" max="14090" width="15.140625" customWidth="1"/>
    <col min="14091" max="14091" width="15.28515625" customWidth="1"/>
    <col min="14092" max="14092" width="14.140625" customWidth="1"/>
    <col min="14093" max="14093" width="15" customWidth="1"/>
    <col min="14094" max="14094" width="14.140625" customWidth="1"/>
    <col min="14095" max="14095" width="15.28515625" customWidth="1"/>
    <col min="14096" max="14096" width="15.140625" customWidth="1"/>
    <col min="14097" max="14097" width="15.85546875" customWidth="1"/>
    <col min="14098" max="14098" width="14.42578125" customWidth="1"/>
    <col min="14099" max="14099" width="14.28515625" customWidth="1"/>
    <col min="14100" max="14100" width="15.7109375" customWidth="1"/>
    <col min="14101" max="14101" width="14.85546875" customWidth="1"/>
    <col min="14102" max="14102" width="15" customWidth="1"/>
    <col min="14337" max="14337" width="4" customWidth="1"/>
    <col min="14338" max="14338" width="4.140625" customWidth="1"/>
    <col min="14339" max="14339" width="4.85546875" customWidth="1"/>
    <col min="14340" max="14340" width="9.140625" customWidth="1"/>
    <col min="14341" max="14341" width="46.5703125" customWidth="1"/>
    <col min="14342" max="14342" width="15" customWidth="1"/>
    <col min="14343" max="14343" width="13.140625" customWidth="1"/>
    <col min="14344" max="14344" width="16.5703125" customWidth="1"/>
    <col min="14345" max="14345" width="0" hidden="1" customWidth="1"/>
    <col min="14346" max="14346" width="15.140625" customWidth="1"/>
    <col min="14347" max="14347" width="15.28515625" customWidth="1"/>
    <col min="14348" max="14348" width="14.140625" customWidth="1"/>
    <col min="14349" max="14349" width="15" customWidth="1"/>
    <col min="14350" max="14350" width="14.140625" customWidth="1"/>
    <col min="14351" max="14351" width="15.28515625" customWidth="1"/>
    <col min="14352" max="14352" width="15.140625" customWidth="1"/>
    <col min="14353" max="14353" width="15.85546875" customWidth="1"/>
    <col min="14354" max="14354" width="14.42578125" customWidth="1"/>
    <col min="14355" max="14355" width="14.28515625" customWidth="1"/>
    <col min="14356" max="14356" width="15.7109375" customWidth="1"/>
    <col min="14357" max="14357" width="14.85546875" customWidth="1"/>
    <col min="14358" max="14358" width="15" customWidth="1"/>
    <col min="14593" max="14593" width="4" customWidth="1"/>
    <col min="14594" max="14594" width="4.140625" customWidth="1"/>
    <col min="14595" max="14595" width="4.85546875" customWidth="1"/>
    <col min="14596" max="14596" width="9.140625" customWidth="1"/>
    <col min="14597" max="14597" width="46.5703125" customWidth="1"/>
    <col min="14598" max="14598" width="15" customWidth="1"/>
    <col min="14599" max="14599" width="13.140625" customWidth="1"/>
    <col min="14600" max="14600" width="16.5703125" customWidth="1"/>
    <col min="14601" max="14601" width="0" hidden="1" customWidth="1"/>
    <col min="14602" max="14602" width="15.140625" customWidth="1"/>
    <col min="14603" max="14603" width="15.28515625" customWidth="1"/>
    <col min="14604" max="14604" width="14.140625" customWidth="1"/>
    <col min="14605" max="14605" width="15" customWidth="1"/>
    <col min="14606" max="14606" width="14.140625" customWidth="1"/>
    <col min="14607" max="14607" width="15.28515625" customWidth="1"/>
    <col min="14608" max="14608" width="15.140625" customWidth="1"/>
    <col min="14609" max="14609" width="15.85546875" customWidth="1"/>
    <col min="14610" max="14610" width="14.42578125" customWidth="1"/>
    <col min="14611" max="14611" width="14.28515625" customWidth="1"/>
    <col min="14612" max="14612" width="15.7109375" customWidth="1"/>
    <col min="14613" max="14613" width="14.85546875" customWidth="1"/>
    <col min="14614" max="14614" width="15" customWidth="1"/>
    <col min="14849" max="14849" width="4" customWidth="1"/>
    <col min="14850" max="14850" width="4.140625" customWidth="1"/>
    <col min="14851" max="14851" width="4.85546875" customWidth="1"/>
    <col min="14852" max="14852" width="9.140625" customWidth="1"/>
    <col min="14853" max="14853" width="46.5703125" customWidth="1"/>
    <col min="14854" max="14854" width="15" customWidth="1"/>
    <col min="14855" max="14855" width="13.140625" customWidth="1"/>
    <col min="14856" max="14856" width="16.5703125" customWidth="1"/>
    <col min="14857" max="14857" width="0" hidden="1" customWidth="1"/>
    <col min="14858" max="14858" width="15.140625" customWidth="1"/>
    <col min="14859" max="14859" width="15.28515625" customWidth="1"/>
    <col min="14860" max="14860" width="14.140625" customWidth="1"/>
    <col min="14861" max="14861" width="15" customWidth="1"/>
    <col min="14862" max="14862" width="14.140625" customWidth="1"/>
    <col min="14863" max="14863" width="15.28515625" customWidth="1"/>
    <col min="14864" max="14864" width="15.140625" customWidth="1"/>
    <col min="14865" max="14865" width="15.85546875" customWidth="1"/>
    <col min="14866" max="14866" width="14.42578125" customWidth="1"/>
    <col min="14867" max="14867" width="14.28515625" customWidth="1"/>
    <col min="14868" max="14868" width="15.7109375" customWidth="1"/>
    <col min="14869" max="14869" width="14.85546875" customWidth="1"/>
    <col min="14870" max="14870" width="15" customWidth="1"/>
    <col min="15105" max="15105" width="4" customWidth="1"/>
    <col min="15106" max="15106" width="4.140625" customWidth="1"/>
    <col min="15107" max="15107" width="4.85546875" customWidth="1"/>
    <col min="15108" max="15108" width="9.140625" customWidth="1"/>
    <col min="15109" max="15109" width="46.5703125" customWidth="1"/>
    <col min="15110" max="15110" width="15" customWidth="1"/>
    <col min="15111" max="15111" width="13.140625" customWidth="1"/>
    <col min="15112" max="15112" width="16.5703125" customWidth="1"/>
    <col min="15113" max="15113" width="0" hidden="1" customWidth="1"/>
    <col min="15114" max="15114" width="15.140625" customWidth="1"/>
    <col min="15115" max="15115" width="15.28515625" customWidth="1"/>
    <col min="15116" max="15116" width="14.140625" customWidth="1"/>
    <col min="15117" max="15117" width="15" customWidth="1"/>
    <col min="15118" max="15118" width="14.140625" customWidth="1"/>
    <col min="15119" max="15119" width="15.28515625" customWidth="1"/>
    <col min="15120" max="15120" width="15.140625" customWidth="1"/>
    <col min="15121" max="15121" width="15.85546875" customWidth="1"/>
    <col min="15122" max="15122" width="14.42578125" customWidth="1"/>
    <col min="15123" max="15123" width="14.28515625" customWidth="1"/>
    <col min="15124" max="15124" width="15.7109375" customWidth="1"/>
    <col min="15125" max="15125" width="14.85546875" customWidth="1"/>
    <col min="15126" max="15126" width="15" customWidth="1"/>
    <col min="15361" max="15361" width="4" customWidth="1"/>
    <col min="15362" max="15362" width="4.140625" customWidth="1"/>
    <col min="15363" max="15363" width="4.85546875" customWidth="1"/>
    <col min="15364" max="15364" width="9.140625" customWidth="1"/>
    <col min="15365" max="15365" width="46.5703125" customWidth="1"/>
    <col min="15366" max="15366" width="15" customWidth="1"/>
    <col min="15367" max="15367" width="13.140625" customWidth="1"/>
    <col min="15368" max="15368" width="16.5703125" customWidth="1"/>
    <col min="15369" max="15369" width="0" hidden="1" customWidth="1"/>
    <col min="15370" max="15370" width="15.140625" customWidth="1"/>
    <col min="15371" max="15371" width="15.28515625" customWidth="1"/>
    <col min="15372" max="15372" width="14.140625" customWidth="1"/>
    <col min="15373" max="15373" width="15" customWidth="1"/>
    <col min="15374" max="15374" width="14.140625" customWidth="1"/>
    <col min="15375" max="15375" width="15.28515625" customWidth="1"/>
    <col min="15376" max="15376" width="15.140625" customWidth="1"/>
    <col min="15377" max="15377" width="15.85546875" customWidth="1"/>
    <col min="15378" max="15378" width="14.42578125" customWidth="1"/>
    <col min="15379" max="15379" width="14.28515625" customWidth="1"/>
    <col min="15380" max="15380" width="15.7109375" customWidth="1"/>
    <col min="15381" max="15381" width="14.85546875" customWidth="1"/>
    <col min="15382" max="15382" width="15" customWidth="1"/>
    <col min="15617" max="15617" width="4" customWidth="1"/>
    <col min="15618" max="15618" width="4.140625" customWidth="1"/>
    <col min="15619" max="15619" width="4.85546875" customWidth="1"/>
    <col min="15620" max="15620" width="9.140625" customWidth="1"/>
    <col min="15621" max="15621" width="46.5703125" customWidth="1"/>
    <col min="15622" max="15622" width="15" customWidth="1"/>
    <col min="15623" max="15623" width="13.140625" customWidth="1"/>
    <col min="15624" max="15624" width="16.5703125" customWidth="1"/>
    <col min="15625" max="15625" width="0" hidden="1" customWidth="1"/>
    <col min="15626" max="15626" width="15.140625" customWidth="1"/>
    <col min="15627" max="15627" width="15.28515625" customWidth="1"/>
    <col min="15628" max="15628" width="14.140625" customWidth="1"/>
    <col min="15629" max="15629" width="15" customWidth="1"/>
    <col min="15630" max="15630" width="14.140625" customWidth="1"/>
    <col min="15631" max="15631" width="15.28515625" customWidth="1"/>
    <col min="15632" max="15632" width="15.140625" customWidth="1"/>
    <col min="15633" max="15633" width="15.85546875" customWidth="1"/>
    <col min="15634" max="15634" width="14.42578125" customWidth="1"/>
    <col min="15635" max="15635" width="14.28515625" customWidth="1"/>
    <col min="15636" max="15636" width="15.7109375" customWidth="1"/>
    <col min="15637" max="15637" width="14.85546875" customWidth="1"/>
    <col min="15638" max="15638" width="15" customWidth="1"/>
    <col min="15873" max="15873" width="4" customWidth="1"/>
    <col min="15874" max="15874" width="4.140625" customWidth="1"/>
    <col min="15875" max="15875" width="4.85546875" customWidth="1"/>
    <col min="15876" max="15876" width="9.140625" customWidth="1"/>
    <col min="15877" max="15877" width="46.5703125" customWidth="1"/>
    <col min="15878" max="15878" width="15" customWidth="1"/>
    <col min="15879" max="15879" width="13.140625" customWidth="1"/>
    <col min="15880" max="15880" width="16.5703125" customWidth="1"/>
    <col min="15881" max="15881" width="0" hidden="1" customWidth="1"/>
    <col min="15882" max="15882" width="15.140625" customWidth="1"/>
    <col min="15883" max="15883" width="15.28515625" customWidth="1"/>
    <col min="15884" max="15884" width="14.140625" customWidth="1"/>
    <col min="15885" max="15885" width="15" customWidth="1"/>
    <col min="15886" max="15886" width="14.140625" customWidth="1"/>
    <col min="15887" max="15887" width="15.28515625" customWidth="1"/>
    <col min="15888" max="15888" width="15.140625" customWidth="1"/>
    <col min="15889" max="15889" width="15.85546875" customWidth="1"/>
    <col min="15890" max="15890" width="14.42578125" customWidth="1"/>
    <col min="15891" max="15891" width="14.28515625" customWidth="1"/>
    <col min="15892" max="15892" width="15.7109375" customWidth="1"/>
    <col min="15893" max="15893" width="14.85546875" customWidth="1"/>
    <col min="15894" max="15894" width="15" customWidth="1"/>
    <col min="16129" max="16129" width="4" customWidth="1"/>
    <col min="16130" max="16130" width="4.140625" customWidth="1"/>
    <col min="16131" max="16131" width="4.85546875" customWidth="1"/>
    <col min="16132" max="16132" width="9.140625" customWidth="1"/>
    <col min="16133" max="16133" width="46.5703125" customWidth="1"/>
    <col min="16134" max="16134" width="15" customWidth="1"/>
    <col min="16135" max="16135" width="13.140625" customWidth="1"/>
    <col min="16136" max="16136" width="16.5703125" customWidth="1"/>
    <col min="16137" max="16137" width="0" hidden="1" customWidth="1"/>
    <col min="16138" max="16138" width="15.140625" customWidth="1"/>
    <col min="16139" max="16139" width="15.28515625" customWidth="1"/>
    <col min="16140" max="16140" width="14.140625" customWidth="1"/>
    <col min="16141" max="16141" width="15" customWidth="1"/>
    <col min="16142" max="16142" width="14.140625" customWidth="1"/>
    <col min="16143" max="16143" width="15.28515625" customWidth="1"/>
    <col min="16144" max="16144" width="15.140625" customWidth="1"/>
    <col min="16145" max="16145" width="15.85546875" customWidth="1"/>
    <col min="16146" max="16146" width="14.42578125" customWidth="1"/>
    <col min="16147" max="16147" width="14.28515625" customWidth="1"/>
    <col min="16148" max="16148" width="15.7109375" customWidth="1"/>
    <col min="16149" max="16149" width="14.85546875" customWidth="1"/>
    <col min="16150" max="16150" width="15" customWidth="1"/>
  </cols>
  <sheetData>
    <row r="1" spans="1:22" ht="20.25" x14ac:dyDescent="0.2">
      <c r="D1" s="1" t="s">
        <v>0</v>
      </c>
      <c r="E1" s="1"/>
      <c r="F1" s="1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20.25" x14ac:dyDescent="0.2">
      <c r="D2" s="1" t="s">
        <v>1</v>
      </c>
      <c r="E2" s="1"/>
      <c r="F2" s="1"/>
      <c r="G2" s="2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20.25" x14ac:dyDescent="0.2">
      <c r="D3" s="1" t="s">
        <v>2</v>
      </c>
      <c r="E3" s="1"/>
      <c r="F3" s="1"/>
      <c r="G3" s="2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20.25" x14ac:dyDescent="0.2">
      <c r="D4" s="1" t="s">
        <v>3</v>
      </c>
      <c r="E4" s="1"/>
      <c r="F4" s="1"/>
      <c r="G4" s="2"/>
      <c r="H4" s="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20.25" x14ac:dyDescent="0.2">
      <c r="D5" s="1" t="s">
        <v>4</v>
      </c>
      <c r="E5" s="1"/>
      <c r="F5" s="1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">
      <c r="D6" s="3"/>
      <c r="E6" s="4"/>
      <c r="F6" s="4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4"/>
      <c r="T6" s="5"/>
      <c r="U6" s="5"/>
      <c r="V6" s="5"/>
    </row>
    <row r="7" spans="1:22" s="6" customFormat="1" ht="120.75" customHeight="1" x14ac:dyDescent="0.2">
      <c r="D7" s="7" t="s">
        <v>5</v>
      </c>
      <c r="E7" s="7" t="s">
        <v>6</v>
      </c>
      <c r="F7" s="8" t="s">
        <v>7</v>
      </c>
      <c r="G7" s="9" t="s">
        <v>8</v>
      </c>
      <c r="H7" s="9" t="s">
        <v>9</v>
      </c>
      <c r="J7" s="8" t="s">
        <v>10</v>
      </c>
      <c r="K7" s="8" t="s">
        <v>11</v>
      </c>
      <c r="L7" s="8" t="s">
        <v>12</v>
      </c>
      <c r="M7" s="8" t="s">
        <v>13</v>
      </c>
      <c r="N7" s="8" t="s">
        <v>14</v>
      </c>
      <c r="O7" s="8" t="s">
        <v>15</v>
      </c>
      <c r="P7" s="8" t="s">
        <v>16</v>
      </c>
      <c r="Q7" s="8" t="s">
        <v>17</v>
      </c>
      <c r="R7" s="8" t="s">
        <v>18</v>
      </c>
      <c r="S7" s="8" t="s">
        <v>19</v>
      </c>
      <c r="T7" s="9" t="s">
        <v>20</v>
      </c>
      <c r="U7" s="9" t="s">
        <v>21</v>
      </c>
      <c r="V7" s="9" t="s">
        <v>22</v>
      </c>
    </row>
    <row r="8" spans="1:22" s="10" customFormat="1" ht="27" customHeight="1" x14ac:dyDescent="0.2">
      <c r="D8" s="11"/>
      <c r="E8" s="11"/>
      <c r="F8" s="12">
        <v>1</v>
      </c>
      <c r="G8" s="13">
        <v>2</v>
      </c>
      <c r="H8" s="13">
        <v>3</v>
      </c>
      <c r="J8" s="12" t="s">
        <v>23</v>
      </c>
      <c r="K8" s="12">
        <v>5</v>
      </c>
      <c r="L8" s="12">
        <v>6</v>
      </c>
      <c r="M8" s="12">
        <v>7</v>
      </c>
      <c r="N8" s="12">
        <v>8</v>
      </c>
      <c r="O8" s="12" t="s">
        <v>24</v>
      </c>
      <c r="P8" s="12" t="s">
        <v>25</v>
      </c>
      <c r="Q8" s="12" t="s">
        <v>26</v>
      </c>
      <c r="R8" s="12">
        <v>12</v>
      </c>
      <c r="S8" s="12" t="s">
        <v>27</v>
      </c>
      <c r="T8" s="14" t="s">
        <v>28</v>
      </c>
      <c r="U8" s="14" t="s">
        <v>29</v>
      </c>
      <c r="V8" s="14" t="s">
        <v>30</v>
      </c>
    </row>
    <row r="9" spans="1:22" s="15" customFormat="1" ht="26.25" customHeight="1" x14ac:dyDescent="0.2">
      <c r="D9" s="16" t="s">
        <v>31</v>
      </c>
      <c r="E9" s="16"/>
      <c r="F9" s="17">
        <f>+F10+F180</f>
        <v>330000000</v>
      </c>
      <c r="G9" s="17">
        <f t="shared" ref="G9:S9" si="0">+G10+G180</f>
        <v>0</v>
      </c>
      <c r="H9" s="17">
        <f t="shared" si="0"/>
        <v>0</v>
      </c>
      <c r="I9" s="17">
        <f t="shared" si="0"/>
        <v>330000000</v>
      </c>
      <c r="J9" s="17">
        <f t="shared" si="0"/>
        <v>330000000</v>
      </c>
      <c r="K9" s="17">
        <f t="shared" si="0"/>
        <v>126710560</v>
      </c>
      <c r="L9" s="17">
        <f t="shared" si="0"/>
        <v>22731707.27</v>
      </c>
      <c r="M9" s="17">
        <f t="shared" si="0"/>
        <v>23258536.309999995</v>
      </c>
      <c r="N9" s="17">
        <f t="shared" si="0"/>
        <v>33816708.019999996</v>
      </c>
      <c r="O9" s="17">
        <f>+O10+O180</f>
        <v>92893851.980000004</v>
      </c>
      <c r="P9" s="17">
        <f t="shared" si="0"/>
        <v>203289440</v>
      </c>
      <c r="Q9" s="17">
        <f>+Q10+Q180</f>
        <v>296183291.98000002</v>
      </c>
      <c r="R9" s="17">
        <f t="shared" si="0"/>
        <v>22268000.75</v>
      </c>
      <c r="S9" s="17">
        <f t="shared" si="0"/>
        <v>11548707.270000001</v>
      </c>
      <c r="T9" s="18">
        <f>+N9/K9*100</f>
        <v>26.688152921114071</v>
      </c>
      <c r="U9" s="18">
        <f>+M9/I9*100</f>
        <v>7.048041306060604</v>
      </c>
      <c r="V9" s="18">
        <f>+N9/I9*100</f>
        <v>10.247487278787878</v>
      </c>
    </row>
    <row r="10" spans="1:22" s="19" customFormat="1" ht="24.75" customHeight="1" x14ac:dyDescent="0.2">
      <c r="D10" s="20" t="s">
        <v>32</v>
      </c>
      <c r="E10" s="20"/>
      <c r="F10" s="21">
        <f>+F11+F28+F75+F130+F153+F172+F175</f>
        <v>149047195</v>
      </c>
      <c r="G10" s="21">
        <f t="shared" ref="G10:S10" si="1">+G11+G28+G75+G130+G153+G172+G175</f>
        <v>0</v>
      </c>
      <c r="H10" s="21">
        <f t="shared" si="1"/>
        <v>-5816</v>
      </c>
      <c r="I10" s="21">
        <f t="shared" si="1"/>
        <v>149041379</v>
      </c>
      <c r="J10" s="21">
        <f t="shared" si="1"/>
        <v>149041379</v>
      </c>
      <c r="K10" s="21">
        <f t="shared" si="1"/>
        <v>62000046</v>
      </c>
      <c r="L10" s="21">
        <f t="shared" si="1"/>
        <v>2651905.66</v>
      </c>
      <c r="M10" s="21">
        <f t="shared" si="1"/>
        <v>11008861.409999998</v>
      </c>
      <c r="N10" s="21">
        <f t="shared" si="1"/>
        <v>20753673.030000001</v>
      </c>
      <c r="O10" s="21">
        <f t="shared" si="1"/>
        <v>41246372.969999999</v>
      </c>
      <c r="P10" s="21">
        <f t="shared" si="1"/>
        <v>87041333</v>
      </c>
      <c r="Q10" s="21">
        <f>+Q11+Q28+Q75+Q130+Q153+Q172+Q175</f>
        <v>128287705.97</v>
      </c>
      <c r="R10" s="21">
        <f t="shared" si="1"/>
        <v>12011398.43</v>
      </c>
      <c r="S10" s="21">
        <f t="shared" si="1"/>
        <v>8742274.6000000015</v>
      </c>
      <c r="T10" s="22">
        <f>+N10/K10*100</f>
        <v>33.473641342137071</v>
      </c>
      <c r="U10" s="22">
        <f>+M10/I10*100</f>
        <v>7.386446290194348</v>
      </c>
      <c r="V10" s="22">
        <f>+N10/I10*100</f>
        <v>13.924772549239497</v>
      </c>
    </row>
    <row r="11" spans="1:22" s="23" customFormat="1" ht="23.25" customHeight="1" x14ac:dyDescent="0.2">
      <c r="D11" s="24"/>
      <c r="E11" s="24" t="s">
        <v>33</v>
      </c>
      <c r="F11" s="25">
        <f>SUM(F12:F22)</f>
        <v>70629039</v>
      </c>
      <c r="G11" s="25">
        <f t="shared" ref="G11:S11" si="2">SUM(G12:G22)</f>
        <v>0</v>
      </c>
      <c r="H11" s="25">
        <f t="shared" si="2"/>
        <v>61240</v>
      </c>
      <c r="I11" s="25">
        <f t="shared" si="2"/>
        <v>70690279</v>
      </c>
      <c r="J11" s="25">
        <f t="shared" si="2"/>
        <v>70690279</v>
      </c>
      <c r="K11" s="25">
        <f t="shared" si="2"/>
        <v>19903167</v>
      </c>
      <c r="L11" s="25">
        <f t="shared" si="2"/>
        <v>0</v>
      </c>
      <c r="M11" s="25">
        <f t="shared" si="2"/>
        <v>6804752.4699999997</v>
      </c>
      <c r="N11" s="25">
        <f t="shared" si="2"/>
        <v>12273081.02</v>
      </c>
      <c r="O11" s="25">
        <f>SUM(O12:O22)</f>
        <v>7630085.9800000004</v>
      </c>
      <c r="P11" s="25">
        <f t="shared" si="2"/>
        <v>50787112</v>
      </c>
      <c r="Q11" s="25">
        <f>SUM(Q12:Q22)</f>
        <v>58417197.980000004</v>
      </c>
      <c r="R11" s="25">
        <f t="shared" si="2"/>
        <v>6514239.46</v>
      </c>
      <c r="S11" s="25">
        <f t="shared" si="2"/>
        <v>5758841.5599999996</v>
      </c>
      <c r="T11" s="24">
        <f>+N11/K11*100</f>
        <v>61.663960413938149</v>
      </c>
      <c r="U11" s="24">
        <f>+M11/I11*100</f>
        <v>9.6261502518613629</v>
      </c>
      <c r="V11" s="24">
        <f>+N11/I11*100</f>
        <v>17.361766276237216</v>
      </c>
    </row>
    <row r="12" spans="1:22" s="26" customFormat="1" x14ac:dyDescent="0.2">
      <c r="A12" s="26" t="s">
        <v>34</v>
      </c>
      <c r="B12" s="26" t="s">
        <v>34</v>
      </c>
      <c r="C12" s="26" t="s">
        <v>35</v>
      </c>
      <c r="D12" s="27" t="s">
        <v>36</v>
      </c>
      <c r="E12" s="28" t="s">
        <v>37</v>
      </c>
      <c r="F12" s="29">
        <v>40790047</v>
      </c>
      <c r="G12" s="29">
        <v>0</v>
      </c>
      <c r="H12" s="29">
        <f t="shared" ref="H12:H21" si="3">+I12-F12</f>
        <v>0</v>
      </c>
      <c r="I12" s="29">
        <f>+'[1]PARA EL INFORME DE FEBRERO (3)'!F2</f>
        <v>40790047</v>
      </c>
      <c r="J12" s="29">
        <f t="shared" ref="J12:J21" si="4">+F12+H12</f>
        <v>40790047</v>
      </c>
      <c r="K12" s="29">
        <f>+'[1]PARA EL INFORME DE FEBRERO (3)'!E2</f>
        <v>10211013</v>
      </c>
      <c r="L12" s="29">
        <v>0</v>
      </c>
      <c r="M12" s="29">
        <f>+'[1]PARA EL INFORME DE FEBRERO (3)'!I2</f>
        <v>2731330.74</v>
      </c>
      <c r="N12" s="29">
        <f>+'[1]PARA EL INFORME DE FEBRERO (3)'!G2</f>
        <v>6733836.4699999997</v>
      </c>
      <c r="O12" s="29">
        <f>+K12-N12</f>
        <v>3477176.5300000003</v>
      </c>
      <c r="P12" s="29">
        <f>+J12-K12</f>
        <v>30579034</v>
      </c>
      <c r="Q12" s="29">
        <f>+J12-N12</f>
        <v>34056210.530000001</v>
      </c>
      <c r="R12" s="29">
        <f>+'[1]PARA EL INFORME DE FEBRERO (3)'!H2</f>
        <v>4280669.55</v>
      </c>
      <c r="S12" s="29">
        <f>+N12-R12</f>
        <v>2453166.92</v>
      </c>
      <c r="T12" s="30">
        <f>+N12/K12*100</f>
        <v>65.946801458386147</v>
      </c>
      <c r="U12" s="30">
        <f>+M12/J12*100</f>
        <v>6.6960715686353591</v>
      </c>
      <c r="V12" s="30">
        <f>+N12/J12*100</f>
        <v>16.508528342710662</v>
      </c>
    </row>
    <row r="13" spans="1:22" s="26" customFormat="1" x14ac:dyDescent="0.2">
      <c r="A13" s="26" t="s">
        <v>34</v>
      </c>
      <c r="B13" s="26" t="s">
        <v>34</v>
      </c>
      <c r="C13" s="26" t="s">
        <v>38</v>
      </c>
      <c r="D13" s="27" t="s">
        <v>39</v>
      </c>
      <c r="E13" s="28" t="s">
        <v>40</v>
      </c>
      <c r="F13" s="29">
        <v>5721560</v>
      </c>
      <c r="G13" s="29">
        <v>0</v>
      </c>
      <c r="H13" s="29">
        <f t="shared" si="3"/>
        <v>0</v>
      </c>
      <c r="I13" s="29">
        <f>+'[1]PARA EL INFORME DE FEBRERO (3)'!F3</f>
        <v>5721560</v>
      </c>
      <c r="J13" s="29">
        <f t="shared" si="4"/>
        <v>5721560</v>
      </c>
      <c r="K13" s="29">
        <f>+'[1]PARA EL INFORME DE FEBRERO (3)'!E3</f>
        <v>1485314</v>
      </c>
      <c r="L13" s="29">
        <v>0</v>
      </c>
      <c r="M13" s="29">
        <f>+'[1]PARA EL INFORME DE FEBRERO (3)'!I3</f>
        <v>809707.01</v>
      </c>
      <c r="N13" s="29">
        <f>+'[1]PARA EL INFORME DE FEBRERO (3)'!G3</f>
        <v>919198.94</v>
      </c>
      <c r="O13" s="29">
        <f t="shared" ref="O13:O22" si="5">+K13-N13</f>
        <v>566115.06000000006</v>
      </c>
      <c r="P13" s="29">
        <f t="shared" ref="P13:P76" si="6">+J13-K13</f>
        <v>4236246</v>
      </c>
      <c r="Q13" s="29">
        <f t="shared" ref="Q13:Q76" si="7">+J13-N13</f>
        <v>4802361.0600000005</v>
      </c>
      <c r="R13" s="29">
        <f>+'[1]PARA EL INFORME DE FEBRERO (3)'!H3</f>
        <v>446567.72</v>
      </c>
      <c r="S13" s="29">
        <f t="shared" ref="S13:S76" si="8">+N13-R13</f>
        <v>472631.22</v>
      </c>
      <c r="T13" s="30">
        <f t="shared" ref="T13:T76" si="9">+N13/K13*100</f>
        <v>61.885832894593328</v>
      </c>
      <c r="U13" s="30">
        <f t="shared" ref="U13:U76" si="10">+M13/J13*100</f>
        <v>14.151857360579982</v>
      </c>
      <c r="V13" s="30">
        <f t="shared" ref="V13:V76" si="11">+N13/J13*100</f>
        <v>16.065530030271464</v>
      </c>
    </row>
    <row r="14" spans="1:22" s="26" customFormat="1" x14ac:dyDescent="0.2">
      <c r="A14" s="26" t="s">
        <v>34</v>
      </c>
      <c r="B14" s="26" t="s">
        <v>34</v>
      </c>
      <c r="C14" s="26" t="s">
        <v>41</v>
      </c>
      <c r="D14" s="27" t="s">
        <v>42</v>
      </c>
      <c r="E14" s="28" t="s">
        <v>43</v>
      </c>
      <c r="F14" s="29">
        <v>9147532</v>
      </c>
      <c r="G14" s="29">
        <v>0</v>
      </c>
      <c r="H14" s="29">
        <f t="shared" si="3"/>
        <v>0</v>
      </c>
      <c r="I14" s="29">
        <f>+'[1]PARA EL INFORME DE FEBRERO (3)'!F4</f>
        <v>9147532</v>
      </c>
      <c r="J14" s="29">
        <f t="shared" si="4"/>
        <v>9147532</v>
      </c>
      <c r="K14" s="29">
        <f>+'[1]PARA EL INFORME DE FEBRERO (3)'!E4</f>
        <v>2544740</v>
      </c>
      <c r="L14" s="29">
        <v>0</v>
      </c>
      <c r="M14" s="29">
        <f>+'[1]PARA EL INFORME DE FEBRERO (3)'!I4</f>
        <v>1029272.39</v>
      </c>
      <c r="N14" s="29">
        <f>+'[1]PARA EL INFORME DE FEBRERO (3)'!G4</f>
        <v>1479339.97</v>
      </c>
      <c r="O14" s="29">
        <f t="shared" si="5"/>
        <v>1065400.03</v>
      </c>
      <c r="P14" s="29">
        <f t="shared" si="6"/>
        <v>6602792</v>
      </c>
      <c r="Q14" s="29">
        <f t="shared" si="7"/>
        <v>7668192.0300000003</v>
      </c>
      <c r="R14" s="29">
        <f>+'[1]PARA EL INFORME DE FEBRERO (3)'!H4</f>
        <v>948028.38</v>
      </c>
      <c r="S14" s="29">
        <f t="shared" si="8"/>
        <v>531311.59</v>
      </c>
      <c r="T14" s="30">
        <f t="shared" si="9"/>
        <v>58.133246225547595</v>
      </c>
      <c r="U14" s="30">
        <f t="shared" si="10"/>
        <v>11.25191352159249</v>
      </c>
      <c r="V14" s="30">
        <f t="shared" si="11"/>
        <v>16.172011970004586</v>
      </c>
    </row>
    <row r="15" spans="1:22" s="26" customFormat="1" x14ac:dyDescent="0.2">
      <c r="A15" s="26" t="s">
        <v>34</v>
      </c>
      <c r="B15" s="26" t="s">
        <v>38</v>
      </c>
      <c r="C15" s="26" t="s">
        <v>34</v>
      </c>
      <c r="D15" s="27" t="s">
        <v>44</v>
      </c>
      <c r="E15" s="28" t="s">
        <v>45</v>
      </c>
      <c r="F15" s="29">
        <v>933480</v>
      </c>
      <c r="G15" s="29">
        <v>0</v>
      </c>
      <c r="H15" s="29">
        <f t="shared" si="3"/>
        <v>0</v>
      </c>
      <c r="I15" s="29">
        <f>+'[1]PARA EL INFORME DE FEBRERO (3)'!F5</f>
        <v>933480</v>
      </c>
      <c r="J15" s="29">
        <f t="shared" si="4"/>
        <v>933480</v>
      </c>
      <c r="K15" s="29">
        <f>+'[1]PARA EL INFORME DE FEBRERO (3)'!E5</f>
        <v>240000</v>
      </c>
      <c r="L15" s="29">
        <v>0</v>
      </c>
      <c r="M15" s="29">
        <f>+'[1]PARA EL INFORME DE FEBRERO (3)'!I5</f>
        <v>47580.37</v>
      </c>
      <c r="N15" s="29">
        <f>+'[1]PARA EL INFORME DE FEBRERO (3)'!G5</f>
        <v>98227</v>
      </c>
      <c r="O15" s="29">
        <f t="shared" si="5"/>
        <v>141773</v>
      </c>
      <c r="P15" s="29">
        <f t="shared" si="6"/>
        <v>693480</v>
      </c>
      <c r="Q15" s="29">
        <f t="shared" si="7"/>
        <v>835253</v>
      </c>
      <c r="R15" s="29">
        <f>+'[1]PARA EL INFORME DE FEBRERO (3)'!H5</f>
        <v>98227</v>
      </c>
      <c r="S15" s="29">
        <f t="shared" si="8"/>
        <v>0</v>
      </c>
      <c r="T15" s="30">
        <f t="shared" si="9"/>
        <v>40.927916666666668</v>
      </c>
      <c r="U15" s="30">
        <f t="shared" si="10"/>
        <v>5.0970958135150193</v>
      </c>
      <c r="V15" s="30">
        <f t="shared" si="11"/>
        <v>10.522667866478125</v>
      </c>
    </row>
    <row r="16" spans="1:22" s="26" customFormat="1" x14ac:dyDescent="0.2">
      <c r="A16" s="26" t="s">
        <v>34</v>
      </c>
      <c r="B16" s="26" t="s">
        <v>41</v>
      </c>
      <c r="C16" s="26" t="s">
        <v>34</v>
      </c>
      <c r="D16" s="27" t="s">
        <v>46</v>
      </c>
      <c r="E16" s="28" t="s">
        <v>47</v>
      </c>
      <c r="F16" s="29">
        <v>965508</v>
      </c>
      <c r="G16" s="29">
        <v>0</v>
      </c>
      <c r="H16" s="29">
        <f t="shared" si="3"/>
        <v>0</v>
      </c>
      <c r="I16" s="29">
        <f>+'[1]PARA EL INFORME DE FEBRERO (3)'!F6</f>
        <v>965508</v>
      </c>
      <c r="J16" s="29">
        <f t="shared" si="4"/>
        <v>965508</v>
      </c>
      <c r="K16" s="29">
        <f>+'[1]PARA EL INFORME DE FEBRERO (3)'!E6</f>
        <v>241377</v>
      </c>
      <c r="L16" s="29">
        <v>0</v>
      </c>
      <c r="M16" s="29">
        <f>+'[1]PARA EL INFORME DE FEBRERO (3)'!I6</f>
        <v>64792.29</v>
      </c>
      <c r="N16" s="29">
        <f>+'[1]PARA EL INFORME DE FEBRERO (3)'!G6</f>
        <v>159580.79</v>
      </c>
      <c r="O16" s="29">
        <f t="shared" si="5"/>
        <v>81796.209999999992</v>
      </c>
      <c r="P16" s="29">
        <f t="shared" si="6"/>
        <v>724131</v>
      </c>
      <c r="Q16" s="29">
        <f t="shared" si="7"/>
        <v>805927.21</v>
      </c>
      <c r="R16" s="29">
        <f>+'[1]PARA EL INFORME DE FEBRERO (3)'!H6</f>
        <v>100063.8</v>
      </c>
      <c r="S16" s="29">
        <f t="shared" si="8"/>
        <v>59516.990000000005</v>
      </c>
      <c r="T16" s="30">
        <f t="shared" si="9"/>
        <v>66.112674364168925</v>
      </c>
      <c r="U16" s="30">
        <f t="shared" si="10"/>
        <v>6.710694266645123</v>
      </c>
      <c r="V16" s="30">
        <f t="shared" si="11"/>
        <v>16.528168591042231</v>
      </c>
    </row>
    <row r="17" spans="1:22" s="26" customFormat="1" x14ac:dyDescent="0.2">
      <c r="A17" s="26" t="s">
        <v>34</v>
      </c>
      <c r="B17" s="26" t="s">
        <v>48</v>
      </c>
      <c r="C17" s="26" t="s">
        <v>34</v>
      </c>
      <c r="D17" s="27" t="s">
        <v>49</v>
      </c>
      <c r="E17" s="28" t="s">
        <v>50</v>
      </c>
      <c r="F17" s="29">
        <v>2684550</v>
      </c>
      <c r="G17" s="29">
        <v>0</v>
      </c>
      <c r="H17" s="29">
        <f t="shared" si="3"/>
        <v>0</v>
      </c>
      <c r="I17" s="29">
        <f>+'[1]PARA EL INFORME DE FEBRERO (3)'!F7</f>
        <v>2684550</v>
      </c>
      <c r="J17" s="29">
        <f t="shared" si="4"/>
        <v>2684550</v>
      </c>
      <c r="K17" s="29">
        <f>+'[1]PARA EL INFORME DE FEBRERO (3)'!E7</f>
        <v>911281</v>
      </c>
      <c r="L17" s="29">
        <v>0</v>
      </c>
      <c r="M17" s="29">
        <f>+'[1]PARA EL INFORME DE FEBRERO (3)'!I7</f>
        <v>723694.99</v>
      </c>
      <c r="N17" s="29">
        <f>+'[1]PARA EL INFORME DE FEBRERO (3)'!G7</f>
        <v>738389</v>
      </c>
      <c r="O17" s="29">
        <f t="shared" si="5"/>
        <v>172892</v>
      </c>
      <c r="P17" s="29">
        <f t="shared" si="6"/>
        <v>1773269</v>
      </c>
      <c r="Q17" s="29">
        <f t="shared" si="7"/>
        <v>1946161</v>
      </c>
      <c r="R17" s="29">
        <f>+'[1]PARA EL INFORME DE FEBRERO (3)'!H7</f>
        <v>596827.06999999995</v>
      </c>
      <c r="S17" s="29">
        <f t="shared" si="8"/>
        <v>141561.93000000005</v>
      </c>
      <c r="T17" s="30">
        <f t="shared" si="9"/>
        <v>81.027586441503772</v>
      </c>
      <c r="U17" s="30">
        <f t="shared" si="10"/>
        <v>26.957776536104749</v>
      </c>
      <c r="V17" s="30">
        <f t="shared" si="11"/>
        <v>27.505131213797469</v>
      </c>
    </row>
    <row r="18" spans="1:22" s="26" customFormat="1" x14ac:dyDescent="0.2">
      <c r="A18" s="26" t="s">
        <v>34</v>
      </c>
      <c r="B18" s="26" t="s">
        <v>51</v>
      </c>
      <c r="C18" s="26" t="s">
        <v>35</v>
      </c>
      <c r="D18" s="27" t="s">
        <v>52</v>
      </c>
      <c r="E18" s="28" t="s">
        <v>53</v>
      </c>
      <c r="F18" s="29">
        <v>7203274</v>
      </c>
      <c r="G18" s="29">
        <v>0</v>
      </c>
      <c r="H18" s="29">
        <f t="shared" si="3"/>
        <v>49000</v>
      </c>
      <c r="I18" s="29">
        <f>+'[1]PARA EL INFORME DE FEBRERO (3)'!F8</f>
        <v>7252274</v>
      </c>
      <c r="J18" s="29">
        <f t="shared" si="4"/>
        <v>7252274</v>
      </c>
      <c r="K18" s="29">
        <f>+'[1]PARA EL INFORME DE FEBRERO (3)'!E8</f>
        <v>2454584</v>
      </c>
      <c r="L18" s="29">
        <v>0</v>
      </c>
      <c r="M18" s="29">
        <f>+'[1]PARA EL INFORME DE FEBRERO (3)'!I8</f>
        <v>647432.14</v>
      </c>
      <c r="N18" s="29">
        <f>+'[1]PARA EL INFORME DE FEBRERO (3)'!G8</f>
        <v>1222374.02</v>
      </c>
      <c r="O18" s="29">
        <f t="shared" si="5"/>
        <v>1232209.98</v>
      </c>
      <c r="P18" s="29">
        <f t="shared" si="6"/>
        <v>4797690</v>
      </c>
      <c r="Q18" s="29">
        <f t="shared" si="7"/>
        <v>6029899.9800000004</v>
      </c>
      <c r="R18" s="29">
        <f>+'[1]PARA EL INFORME DE FEBRERO (3)'!H8</f>
        <v>25</v>
      </c>
      <c r="S18" s="29">
        <f t="shared" si="8"/>
        <v>1222349.02</v>
      </c>
      <c r="T18" s="30">
        <f t="shared" si="9"/>
        <v>49.799640998230252</v>
      </c>
      <c r="U18" s="30">
        <f t="shared" si="10"/>
        <v>8.9272983894430897</v>
      </c>
      <c r="V18" s="30">
        <f t="shared" si="11"/>
        <v>16.855044638412725</v>
      </c>
    </row>
    <row r="19" spans="1:22" s="26" customFormat="1" x14ac:dyDescent="0.2">
      <c r="A19" s="26" t="s">
        <v>34</v>
      </c>
      <c r="B19" s="26" t="s">
        <v>51</v>
      </c>
      <c r="C19" s="26" t="s">
        <v>38</v>
      </c>
      <c r="D19" s="27" t="s">
        <v>54</v>
      </c>
      <c r="E19" s="28" t="s">
        <v>55</v>
      </c>
      <c r="F19" s="29">
        <v>834720</v>
      </c>
      <c r="G19" s="29">
        <v>0</v>
      </c>
      <c r="H19" s="29">
        <f t="shared" si="3"/>
        <v>6000</v>
      </c>
      <c r="I19" s="29">
        <f>+'[1]PARA EL INFORME DE FEBRERO (3)'!F9</f>
        <v>840720</v>
      </c>
      <c r="J19" s="29">
        <f t="shared" si="4"/>
        <v>840720</v>
      </c>
      <c r="K19" s="29">
        <f>+'[1]PARA EL INFORME DE FEBRERO (3)'!E9</f>
        <v>232595</v>
      </c>
      <c r="L19" s="29">
        <v>0</v>
      </c>
      <c r="M19" s="29">
        <f>+'[1]PARA EL INFORME DE FEBRERO (3)'!I9</f>
        <v>68766.7</v>
      </c>
      <c r="N19" s="29">
        <f>+'[1]PARA EL INFORME DE FEBRERO (3)'!G9</f>
        <v>137461.29</v>
      </c>
      <c r="O19" s="29">
        <f t="shared" si="5"/>
        <v>95133.709999999992</v>
      </c>
      <c r="P19" s="29">
        <f t="shared" si="6"/>
        <v>608125</v>
      </c>
      <c r="Q19" s="29">
        <f t="shared" si="7"/>
        <v>703258.71</v>
      </c>
      <c r="R19" s="29">
        <f>+'[1]PARA EL INFORME DE FEBRERO (3)'!H9</f>
        <v>0</v>
      </c>
      <c r="S19" s="29">
        <f t="shared" si="8"/>
        <v>137461.29</v>
      </c>
      <c r="T19" s="30">
        <f t="shared" si="9"/>
        <v>59.098987510479596</v>
      </c>
      <c r="U19" s="30">
        <f t="shared" si="10"/>
        <v>8.1795009039870585</v>
      </c>
      <c r="V19" s="30">
        <f t="shared" si="11"/>
        <v>16.350424636026265</v>
      </c>
    </row>
    <row r="20" spans="1:22" s="26" customFormat="1" x14ac:dyDescent="0.2">
      <c r="A20" s="26" t="s">
        <v>34</v>
      </c>
      <c r="B20" s="26" t="s">
        <v>51</v>
      </c>
      <c r="C20" s="26" t="s">
        <v>41</v>
      </c>
      <c r="D20" s="27" t="s">
        <v>56</v>
      </c>
      <c r="E20" s="28" t="s">
        <v>57</v>
      </c>
      <c r="F20" s="29">
        <v>712809</v>
      </c>
      <c r="G20" s="29">
        <v>0</v>
      </c>
      <c r="H20" s="29">
        <f t="shared" si="3"/>
        <v>5040</v>
      </c>
      <c r="I20" s="29">
        <f>+'[1]PARA EL INFORME DE FEBRERO (3)'!F10</f>
        <v>717849</v>
      </c>
      <c r="J20" s="29">
        <f t="shared" si="4"/>
        <v>717849</v>
      </c>
      <c r="K20" s="29">
        <f>+'[1]PARA EL INFORME DE FEBRERO (3)'!E10</f>
        <v>198098</v>
      </c>
      <c r="L20" s="29">
        <v>0</v>
      </c>
      <c r="M20" s="29">
        <f>+'[1]PARA EL INFORME DE FEBRERO (3)'!I10</f>
        <v>58567.85</v>
      </c>
      <c r="N20" s="29">
        <f>+'[1]PARA EL INFORME DE FEBRERO (3)'!G10</f>
        <v>117465.61</v>
      </c>
      <c r="O20" s="29">
        <f t="shared" si="5"/>
        <v>80632.39</v>
      </c>
      <c r="P20" s="29">
        <f t="shared" si="6"/>
        <v>519751</v>
      </c>
      <c r="Q20" s="29">
        <f t="shared" si="7"/>
        <v>600383.39</v>
      </c>
      <c r="R20" s="29">
        <f>+'[1]PARA EL INFORME DE FEBRERO (3)'!H10</f>
        <v>0</v>
      </c>
      <c r="S20" s="29">
        <f t="shared" si="8"/>
        <v>117465.61</v>
      </c>
      <c r="T20" s="30">
        <f t="shared" si="9"/>
        <v>59.296716776544947</v>
      </c>
      <c r="U20" s="30">
        <f t="shared" si="10"/>
        <v>8.1587980201964481</v>
      </c>
      <c r="V20" s="30">
        <f t="shared" si="11"/>
        <v>16.363554173649334</v>
      </c>
    </row>
    <row r="21" spans="1:22" s="26" customFormat="1" x14ac:dyDescent="0.2">
      <c r="A21" s="26" t="s">
        <v>34</v>
      </c>
      <c r="B21" s="26" t="s">
        <v>51</v>
      </c>
      <c r="C21" s="26" t="s">
        <v>58</v>
      </c>
      <c r="D21" s="27" t="s">
        <v>59</v>
      </c>
      <c r="E21" s="28" t="s">
        <v>60</v>
      </c>
      <c r="F21" s="29">
        <v>166967</v>
      </c>
      <c r="G21" s="29">
        <v>0</v>
      </c>
      <c r="H21" s="29">
        <f t="shared" si="3"/>
        <v>1200</v>
      </c>
      <c r="I21" s="29">
        <f>+'[1]PARA EL INFORME DE FEBRERO (3)'!F11</f>
        <v>168167</v>
      </c>
      <c r="J21" s="29">
        <f t="shared" si="4"/>
        <v>168167</v>
      </c>
      <c r="K21" s="29">
        <f>+'[1]PARA EL INFORME DE FEBRERO (3)'!E11</f>
        <v>46507</v>
      </c>
      <c r="L21" s="29">
        <v>0</v>
      </c>
      <c r="M21" s="29">
        <f>+'[1]PARA EL INFORME DE FEBRERO (3)'!I11</f>
        <v>13301.96</v>
      </c>
      <c r="N21" s="29">
        <f>+'[1]PARA EL INFORME DE FEBRERO (3)'!G11</f>
        <v>26389.72</v>
      </c>
      <c r="O21" s="29">
        <f t="shared" si="5"/>
        <v>20117.28</v>
      </c>
      <c r="P21" s="29">
        <f t="shared" si="6"/>
        <v>121660</v>
      </c>
      <c r="Q21" s="29">
        <f t="shared" si="7"/>
        <v>141777.28</v>
      </c>
      <c r="R21" s="29">
        <f>+'[1]PARA EL INFORME DE FEBRERO (3)'!H11</f>
        <v>8358.6200000000008</v>
      </c>
      <c r="S21" s="29">
        <f t="shared" si="8"/>
        <v>18031.099999999999</v>
      </c>
      <c r="T21" s="30">
        <f t="shared" si="9"/>
        <v>56.743543982626278</v>
      </c>
      <c r="U21" s="30">
        <f t="shared" si="10"/>
        <v>7.9099704460447047</v>
      </c>
      <c r="V21" s="30">
        <f t="shared" si="11"/>
        <v>15.692567507299293</v>
      </c>
    </row>
    <row r="22" spans="1:22" s="26" customFormat="1" x14ac:dyDescent="0.2">
      <c r="D22" s="27" t="s">
        <v>61</v>
      </c>
      <c r="E22" s="28" t="s">
        <v>62</v>
      </c>
      <c r="F22" s="29">
        <f>SUM(F23:F27)</f>
        <v>1468592</v>
      </c>
      <c r="G22" s="29">
        <f t="shared" ref="G22:S22" si="12">SUM(G23:G27)</f>
        <v>0</v>
      </c>
      <c r="H22" s="29">
        <f t="shared" si="12"/>
        <v>0</v>
      </c>
      <c r="I22" s="29">
        <f t="shared" si="12"/>
        <v>1468592</v>
      </c>
      <c r="J22" s="29">
        <f t="shared" si="12"/>
        <v>1468592</v>
      </c>
      <c r="K22" s="29">
        <f t="shared" si="12"/>
        <v>1337658</v>
      </c>
      <c r="L22" s="29">
        <f t="shared" si="12"/>
        <v>0</v>
      </c>
      <c r="M22" s="29">
        <f t="shared" si="12"/>
        <v>610306.03</v>
      </c>
      <c r="N22" s="29">
        <f t="shared" si="12"/>
        <v>640818.21</v>
      </c>
      <c r="O22" s="29">
        <f t="shared" si="5"/>
        <v>696839.79</v>
      </c>
      <c r="P22" s="29">
        <f t="shared" si="6"/>
        <v>130934</v>
      </c>
      <c r="Q22" s="29">
        <f t="shared" si="7"/>
        <v>827773.79</v>
      </c>
      <c r="R22" s="29">
        <f t="shared" si="12"/>
        <v>35472.32</v>
      </c>
      <c r="S22" s="29">
        <f t="shared" si="12"/>
        <v>605345.89</v>
      </c>
      <c r="T22" s="30">
        <f t="shared" si="9"/>
        <v>47.905982695128344</v>
      </c>
      <c r="U22" s="30">
        <f t="shared" si="10"/>
        <v>41.557221474718645</v>
      </c>
      <c r="V22" s="30">
        <f t="shared" si="11"/>
        <v>43.634869997929989</v>
      </c>
    </row>
    <row r="23" spans="1:22" s="26" customFormat="1" hidden="1" x14ac:dyDescent="0.2">
      <c r="A23" s="26" t="s">
        <v>34</v>
      </c>
      <c r="B23" s="26" t="s">
        <v>63</v>
      </c>
      <c r="C23" s="26" t="s">
        <v>35</v>
      </c>
      <c r="D23" s="27" t="s">
        <v>64</v>
      </c>
      <c r="E23" s="28" t="s">
        <v>65</v>
      </c>
      <c r="F23" s="29">
        <v>1000000</v>
      </c>
      <c r="G23" s="29"/>
      <c r="H23" s="29">
        <f>+I23-F23</f>
        <v>0</v>
      </c>
      <c r="I23" s="29">
        <f>+'[1]PARA EL INFORME DE FEBRERO (3)'!F12</f>
        <v>1000000</v>
      </c>
      <c r="J23" s="29">
        <f>+F23+H23</f>
        <v>1000000</v>
      </c>
      <c r="K23" s="29">
        <f>+'[1]PARA EL INFORME DE FEBRERO (3)'!E12</f>
        <v>1000000</v>
      </c>
      <c r="L23" s="29"/>
      <c r="M23" s="29">
        <f>+'[1]PARA EL INFORME DE FEBRERO (3)'!I12</f>
        <v>514952.13</v>
      </c>
      <c r="N23" s="29">
        <f>+'[1]PARA EL INFORME DE FEBRERO (3)'!G12</f>
        <v>527842.15</v>
      </c>
      <c r="O23" s="29">
        <f>+K23-N23</f>
        <v>472157.85</v>
      </c>
      <c r="P23" s="29">
        <f t="shared" si="6"/>
        <v>0</v>
      </c>
      <c r="Q23" s="29">
        <f t="shared" si="7"/>
        <v>472157.85</v>
      </c>
      <c r="R23" s="29">
        <f>+'[1]PARA EL INFORME DE FEBRERO (3)'!H12</f>
        <v>8946.61</v>
      </c>
      <c r="S23" s="29">
        <f t="shared" si="8"/>
        <v>518895.54000000004</v>
      </c>
      <c r="T23" s="30">
        <f t="shared" si="9"/>
        <v>52.784215000000003</v>
      </c>
      <c r="U23" s="30">
        <f t="shared" si="10"/>
        <v>51.495212999999993</v>
      </c>
      <c r="V23" s="30">
        <f t="shared" si="11"/>
        <v>52.784215000000003</v>
      </c>
    </row>
    <row r="24" spans="1:22" s="26" customFormat="1" hidden="1" x14ac:dyDescent="0.2">
      <c r="A24" s="26" t="s">
        <v>34</v>
      </c>
      <c r="B24" s="26" t="s">
        <v>63</v>
      </c>
      <c r="C24" s="26" t="s">
        <v>41</v>
      </c>
      <c r="D24" s="27" t="s">
        <v>66</v>
      </c>
      <c r="E24" s="28" t="s">
        <v>67</v>
      </c>
      <c r="F24" s="29">
        <v>64800</v>
      </c>
      <c r="G24" s="29"/>
      <c r="H24" s="29">
        <f>+I24-F24</f>
        <v>0</v>
      </c>
      <c r="I24" s="29">
        <f>+'[1]PARA EL INFORME DE FEBRERO (3)'!F13</f>
        <v>64800</v>
      </c>
      <c r="J24" s="29">
        <f>+F24+H24</f>
        <v>64800</v>
      </c>
      <c r="K24" s="29">
        <f>+'[1]PARA EL INFORME DE FEBRERO (3)'!E13</f>
        <v>55000</v>
      </c>
      <c r="L24" s="29"/>
      <c r="M24" s="29">
        <f>+'[1]PARA EL INFORME DE FEBRERO (3)'!I13</f>
        <v>17910</v>
      </c>
      <c r="N24" s="29">
        <f>+'[1]PARA EL INFORME DE FEBRERO (3)'!G13</f>
        <v>26310</v>
      </c>
      <c r="O24" s="29">
        <f>+K24-N24</f>
        <v>28690</v>
      </c>
      <c r="P24" s="29">
        <f t="shared" si="6"/>
        <v>9800</v>
      </c>
      <c r="Q24" s="29">
        <f t="shared" si="7"/>
        <v>38490</v>
      </c>
      <c r="R24" s="29">
        <f>+'[1]PARA EL INFORME DE FEBRERO (3)'!H13</f>
        <v>26310</v>
      </c>
      <c r="S24" s="29">
        <f t="shared" si="8"/>
        <v>0</v>
      </c>
      <c r="T24" s="30">
        <f t="shared" si="9"/>
        <v>47.836363636363636</v>
      </c>
      <c r="U24" s="30">
        <f t="shared" si="10"/>
        <v>27.638888888888889</v>
      </c>
      <c r="V24" s="30">
        <f t="shared" si="11"/>
        <v>40.601851851851848</v>
      </c>
    </row>
    <row r="25" spans="1:22" s="26" customFormat="1" hidden="1" x14ac:dyDescent="0.2">
      <c r="A25" s="26" t="s">
        <v>34</v>
      </c>
      <c r="B25" s="26" t="s">
        <v>63</v>
      </c>
      <c r="C25" s="26" t="s">
        <v>58</v>
      </c>
      <c r="D25" s="27" t="s">
        <v>68</v>
      </c>
      <c r="E25" s="28" t="s">
        <v>69</v>
      </c>
      <c r="F25" s="29">
        <v>19684</v>
      </c>
      <c r="G25" s="29"/>
      <c r="H25" s="29">
        <f>+I25-F25</f>
        <v>0</v>
      </c>
      <c r="I25" s="29">
        <f>+'[1]PARA EL INFORME DE FEBRERO (3)'!F14</f>
        <v>19684</v>
      </c>
      <c r="J25" s="29">
        <f>+F25+H25</f>
        <v>19684</v>
      </c>
      <c r="K25" s="29">
        <f>+'[1]PARA EL INFORME DE FEBRERO (3)'!E14</f>
        <v>19684</v>
      </c>
      <c r="L25" s="29"/>
      <c r="M25" s="29">
        <f>+'[1]PARA EL INFORME DE FEBRERO (3)'!I14</f>
        <v>0</v>
      </c>
      <c r="N25" s="29">
        <f>+'[1]PARA EL INFORME DE FEBRERO (3)'!G14</f>
        <v>0</v>
      </c>
      <c r="O25" s="29">
        <f>+K25-N25</f>
        <v>19684</v>
      </c>
      <c r="P25" s="29">
        <f t="shared" si="6"/>
        <v>0</v>
      </c>
      <c r="Q25" s="29">
        <f t="shared" si="7"/>
        <v>19684</v>
      </c>
      <c r="R25" s="29">
        <f>+'[1]PARA EL INFORME DE FEBRERO (3)'!H14</f>
        <v>0</v>
      </c>
      <c r="S25" s="29">
        <f t="shared" si="8"/>
        <v>0</v>
      </c>
      <c r="T25" s="30">
        <f t="shared" si="9"/>
        <v>0</v>
      </c>
      <c r="U25" s="30">
        <f t="shared" si="10"/>
        <v>0</v>
      </c>
      <c r="V25" s="30">
        <f t="shared" si="11"/>
        <v>0</v>
      </c>
    </row>
    <row r="26" spans="1:22" s="26" customFormat="1" hidden="1" x14ac:dyDescent="0.2">
      <c r="A26" s="26" t="s">
        <v>34</v>
      </c>
      <c r="B26" s="26" t="s">
        <v>63</v>
      </c>
      <c r="C26" s="26" t="s">
        <v>70</v>
      </c>
      <c r="D26" s="27" t="s">
        <v>71</v>
      </c>
      <c r="E26" s="28" t="s">
        <v>72</v>
      </c>
      <c r="F26" s="29">
        <v>167803</v>
      </c>
      <c r="G26" s="29"/>
      <c r="H26" s="29">
        <f>+I26-F26</f>
        <v>0</v>
      </c>
      <c r="I26" s="29">
        <f>+'[1]PARA EL INFORME DE FEBRERO (3)'!F15</f>
        <v>167803</v>
      </c>
      <c r="J26" s="29">
        <f>+F26+H26</f>
        <v>167803</v>
      </c>
      <c r="K26" s="29">
        <f>+'[1]PARA EL INFORME DE FEBRERO (3)'!E15</f>
        <v>111870</v>
      </c>
      <c r="L26" s="29"/>
      <c r="M26" s="29">
        <f>+'[1]PARA EL INFORME DE FEBRERO (3)'!I15</f>
        <v>140.55000000000001</v>
      </c>
      <c r="N26" s="29">
        <f>+'[1]PARA EL INFORME DE FEBRERO (3)'!G15</f>
        <v>7386.74</v>
      </c>
      <c r="O26" s="29">
        <f>+K26-N26</f>
        <v>104483.26</v>
      </c>
      <c r="P26" s="29">
        <f t="shared" si="6"/>
        <v>55933</v>
      </c>
      <c r="Q26" s="29">
        <f t="shared" si="7"/>
        <v>160416.26</v>
      </c>
      <c r="R26" s="29">
        <f>+'[1]PARA EL INFORME DE FEBRERO (3)'!H15</f>
        <v>206.89</v>
      </c>
      <c r="S26" s="29">
        <f t="shared" si="8"/>
        <v>7179.8499999999995</v>
      </c>
      <c r="T26" s="30">
        <f t="shared" si="9"/>
        <v>6.6029677304013585</v>
      </c>
      <c r="U26" s="30">
        <f t="shared" si="10"/>
        <v>8.375893160432174E-2</v>
      </c>
      <c r="V26" s="30">
        <f t="shared" si="11"/>
        <v>4.4020309529627006</v>
      </c>
    </row>
    <row r="27" spans="1:22" s="26" customFormat="1" hidden="1" x14ac:dyDescent="0.2">
      <c r="A27" s="26" t="s">
        <v>34</v>
      </c>
      <c r="B27" s="26" t="s">
        <v>63</v>
      </c>
      <c r="C27" s="26" t="s">
        <v>63</v>
      </c>
      <c r="D27" s="27" t="s">
        <v>73</v>
      </c>
      <c r="E27" s="28" t="s">
        <v>74</v>
      </c>
      <c r="F27" s="29">
        <v>216305</v>
      </c>
      <c r="G27" s="29"/>
      <c r="H27" s="29">
        <f>+I27-F27</f>
        <v>0</v>
      </c>
      <c r="I27" s="29">
        <f>+'[1]PARA EL INFORME DE FEBRERO (3)'!F16</f>
        <v>216305</v>
      </c>
      <c r="J27" s="29">
        <f>+F27+H27</f>
        <v>216305</v>
      </c>
      <c r="K27" s="29">
        <f>+'[1]PARA EL INFORME DE FEBRERO (3)'!E16</f>
        <v>151104</v>
      </c>
      <c r="L27" s="29"/>
      <c r="M27" s="29">
        <f>+'[1]PARA EL INFORME DE FEBRERO (3)'!I16</f>
        <v>77303.350000000006</v>
      </c>
      <c r="N27" s="29">
        <f>+'[1]PARA EL INFORME DE FEBRERO (3)'!G16</f>
        <v>79279.320000000007</v>
      </c>
      <c r="O27" s="29">
        <f>+K27-N27</f>
        <v>71824.679999999993</v>
      </c>
      <c r="P27" s="29">
        <f t="shared" si="6"/>
        <v>65201</v>
      </c>
      <c r="Q27" s="29">
        <f t="shared" si="7"/>
        <v>137025.68</v>
      </c>
      <c r="R27" s="29">
        <f>+'[1]PARA EL INFORME DE FEBRERO (3)'!H16</f>
        <v>8.82</v>
      </c>
      <c r="S27" s="29">
        <f t="shared" si="8"/>
        <v>79270.5</v>
      </c>
      <c r="T27" s="30">
        <f t="shared" si="9"/>
        <v>52.466724904701401</v>
      </c>
      <c r="U27" s="30">
        <f t="shared" si="10"/>
        <v>35.738124407665104</v>
      </c>
      <c r="V27" s="30">
        <f t="shared" si="11"/>
        <v>36.651635422204762</v>
      </c>
    </row>
    <row r="28" spans="1:22" s="23" customFormat="1" ht="23.25" customHeight="1" x14ac:dyDescent="0.2">
      <c r="D28" s="24"/>
      <c r="E28" s="24" t="s">
        <v>75</v>
      </c>
      <c r="F28" s="25">
        <f>SUM(F29:F65)</f>
        <v>42522893</v>
      </c>
      <c r="G28" s="25">
        <f t="shared" ref="G28:O28" si="13">SUM(G29:G65)</f>
        <v>0</v>
      </c>
      <c r="H28" s="25">
        <f t="shared" si="13"/>
        <v>-360115</v>
      </c>
      <c r="I28" s="25">
        <f t="shared" si="13"/>
        <v>42162778</v>
      </c>
      <c r="J28" s="25">
        <f t="shared" si="13"/>
        <v>42162778</v>
      </c>
      <c r="K28" s="25">
        <f t="shared" si="13"/>
        <v>27442043</v>
      </c>
      <c r="L28" s="25">
        <f t="shared" si="13"/>
        <v>2071905.66</v>
      </c>
      <c r="M28" s="25">
        <f t="shared" si="13"/>
        <v>2011503.88</v>
      </c>
      <c r="N28" s="25">
        <f t="shared" si="13"/>
        <v>2087973.4100000001</v>
      </c>
      <c r="O28" s="25">
        <f t="shared" si="13"/>
        <v>25354069.590000004</v>
      </c>
      <c r="P28" s="25">
        <f>SUM(P29:P65)</f>
        <v>14720735</v>
      </c>
      <c r="Q28" s="25">
        <f>SUM(Q29:Q65)</f>
        <v>40074804.590000004</v>
      </c>
      <c r="R28" s="25">
        <f>SUM(R29:R65)</f>
        <v>1377919.3</v>
      </c>
      <c r="S28" s="25">
        <f>SUM(S29:S65)</f>
        <v>710054.11</v>
      </c>
      <c r="T28" s="24">
        <f t="shared" si="9"/>
        <v>7.6086660530340255</v>
      </c>
      <c r="U28" s="24">
        <f t="shared" si="10"/>
        <v>4.7708049028458221</v>
      </c>
      <c r="V28" s="24">
        <f t="shared" si="11"/>
        <v>4.9521722928218823</v>
      </c>
    </row>
    <row r="29" spans="1:22" s="26" customFormat="1" x14ac:dyDescent="0.2">
      <c r="A29" s="26" t="s">
        <v>35</v>
      </c>
      <c r="B29" s="26" t="s">
        <v>34</v>
      </c>
      <c r="C29" s="26" t="s">
        <v>35</v>
      </c>
      <c r="D29" s="27" t="s">
        <v>76</v>
      </c>
      <c r="E29" s="28" t="s">
        <v>77</v>
      </c>
      <c r="F29" s="29">
        <v>2965432</v>
      </c>
      <c r="G29" s="29">
        <v>0</v>
      </c>
      <c r="H29" s="29">
        <f t="shared" ref="H29:H64" si="14">+I29-F29</f>
        <v>-63608</v>
      </c>
      <c r="I29" s="29">
        <f>+'[1]PARA EL INFORME DE FEBRERO (3)'!F17</f>
        <v>2901824</v>
      </c>
      <c r="J29" s="29">
        <f t="shared" ref="J29:J64" si="15">+F29+H29</f>
        <v>2901824</v>
      </c>
      <c r="K29" s="29">
        <f>+'[1]PARA EL INFORME DE FEBRERO (3)'!E17</f>
        <v>2821824</v>
      </c>
      <c r="L29" s="29">
        <v>115282.66</v>
      </c>
      <c r="M29" s="29">
        <f>+'[1]PARA EL INFORME DE FEBRERO (3)'!I17</f>
        <v>0</v>
      </c>
      <c r="N29" s="29">
        <f>+'[1]PARA EL INFORME DE FEBRERO (3)'!G17</f>
        <v>0</v>
      </c>
      <c r="O29" s="29">
        <f>+K29-N29</f>
        <v>2821824</v>
      </c>
      <c r="P29" s="29">
        <f t="shared" si="6"/>
        <v>80000</v>
      </c>
      <c r="Q29" s="29">
        <f t="shared" si="7"/>
        <v>2901824</v>
      </c>
      <c r="R29" s="29">
        <f>+'[1]PARA EL INFORME DE FEBRERO (3)'!H17</f>
        <v>0</v>
      </c>
      <c r="S29" s="29">
        <f t="shared" si="8"/>
        <v>0</v>
      </c>
      <c r="T29" s="30">
        <f t="shared" si="9"/>
        <v>0</v>
      </c>
      <c r="U29" s="30">
        <f t="shared" si="10"/>
        <v>0</v>
      </c>
      <c r="V29" s="30">
        <f t="shared" si="11"/>
        <v>0</v>
      </c>
    </row>
    <row r="30" spans="1:22" s="26" customFormat="1" ht="15" x14ac:dyDescent="0.2">
      <c r="A30" s="31" t="s">
        <v>35</v>
      </c>
      <c r="B30" s="31" t="s">
        <v>34</v>
      </c>
      <c r="C30" s="31" t="s">
        <v>41</v>
      </c>
      <c r="D30" s="27" t="s">
        <v>78</v>
      </c>
      <c r="E30" s="28" t="s">
        <v>79</v>
      </c>
      <c r="F30" s="29">
        <v>293257</v>
      </c>
      <c r="G30" s="29">
        <v>0</v>
      </c>
      <c r="H30" s="29">
        <f t="shared" si="14"/>
        <v>0</v>
      </c>
      <c r="I30" s="29">
        <f>+'[1]PARA EL INFORME DE FEBRERO (3)'!F18</f>
        <v>293257</v>
      </c>
      <c r="J30" s="29">
        <f t="shared" si="15"/>
        <v>293257</v>
      </c>
      <c r="K30" s="29">
        <f>+'[1]PARA EL INFORME DE FEBRERO (3)'!E18</f>
        <v>293257</v>
      </c>
      <c r="L30" s="29">
        <v>0</v>
      </c>
      <c r="M30" s="29">
        <f>+'[1]PARA EL INFORME DE FEBRERO (3)'!I18</f>
        <v>0</v>
      </c>
      <c r="N30" s="29">
        <f>+'[1]PARA EL INFORME DE FEBRERO (3)'!G18</f>
        <v>0</v>
      </c>
      <c r="O30" s="29">
        <f t="shared" ref="O30:O74" si="16">+K30-N30</f>
        <v>293257</v>
      </c>
      <c r="P30" s="29">
        <f t="shared" si="6"/>
        <v>0</v>
      </c>
      <c r="Q30" s="29">
        <f t="shared" si="7"/>
        <v>293257</v>
      </c>
      <c r="R30" s="29">
        <f>+'[1]PARA EL INFORME DE FEBRERO (3)'!H18</f>
        <v>0</v>
      </c>
      <c r="S30" s="29">
        <f t="shared" si="8"/>
        <v>0</v>
      </c>
      <c r="T30" s="30">
        <f t="shared" si="9"/>
        <v>0</v>
      </c>
      <c r="U30" s="30">
        <f t="shared" si="10"/>
        <v>0</v>
      </c>
      <c r="V30" s="30">
        <f t="shared" si="11"/>
        <v>0</v>
      </c>
    </row>
    <row r="31" spans="1:22" s="26" customFormat="1" x14ac:dyDescent="0.2">
      <c r="A31" s="26" t="s">
        <v>35</v>
      </c>
      <c r="B31" s="26" t="s">
        <v>34</v>
      </c>
      <c r="C31" s="26" t="s">
        <v>48</v>
      </c>
      <c r="D31" s="27" t="s">
        <v>80</v>
      </c>
      <c r="E31" s="28" t="s">
        <v>81</v>
      </c>
      <c r="F31" s="29">
        <v>639394</v>
      </c>
      <c r="G31" s="29">
        <v>0</v>
      </c>
      <c r="H31" s="29">
        <f t="shared" si="14"/>
        <v>-1270</v>
      </c>
      <c r="I31" s="29">
        <f>+'[1]PARA EL INFORME DE FEBRERO (3)'!F19</f>
        <v>638124</v>
      </c>
      <c r="J31" s="29">
        <f t="shared" si="15"/>
        <v>638124</v>
      </c>
      <c r="K31" s="29">
        <f>+'[1]PARA EL INFORME DE FEBRERO (3)'!E19</f>
        <v>638124</v>
      </c>
      <c r="L31" s="29">
        <v>0</v>
      </c>
      <c r="M31" s="29">
        <f>+'[1]PARA EL INFORME DE FEBRERO (3)'!I19</f>
        <v>0</v>
      </c>
      <c r="N31" s="29">
        <f>+'[1]PARA EL INFORME DE FEBRERO (3)'!G19</f>
        <v>0</v>
      </c>
      <c r="O31" s="29">
        <f t="shared" si="16"/>
        <v>638124</v>
      </c>
      <c r="P31" s="29">
        <f t="shared" si="6"/>
        <v>0</v>
      </c>
      <c r="Q31" s="29">
        <f t="shared" si="7"/>
        <v>638124</v>
      </c>
      <c r="R31" s="29">
        <f>+'[1]PARA EL INFORME DE FEBRERO (3)'!H19</f>
        <v>0</v>
      </c>
      <c r="S31" s="29">
        <f t="shared" si="8"/>
        <v>0</v>
      </c>
      <c r="T31" s="30">
        <f t="shared" si="9"/>
        <v>0</v>
      </c>
      <c r="U31" s="30">
        <f t="shared" si="10"/>
        <v>0</v>
      </c>
      <c r="V31" s="30">
        <f t="shared" si="11"/>
        <v>0</v>
      </c>
    </row>
    <row r="32" spans="1:22" s="26" customFormat="1" x14ac:dyDescent="0.2">
      <c r="A32" s="26" t="s">
        <v>35</v>
      </c>
      <c r="B32" s="26" t="s">
        <v>34</v>
      </c>
      <c r="C32" s="26" t="s">
        <v>70</v>
      </c>
      <c r="D32" s="27" t="s">
        <v>82</v>
      </c>
      <c r="E32" s="28" t="s">
        <v>83</v>
      </c>
      <c r="F32" s="29">
        <v>585369</v>
      </c>
      <c r="G32" s="29">
        <v>0</v>
      </c>
      <c r="H32" s="29">
        <f t="shared" si="14"/>
        <v>-39025</v>
      </c>
      <c r="I32" s="29">
        <f>+'[1]PARA EL INFORME DE FEBRERO (3)'!F20</f>
        <v>546344</v>
      </c>
      <c r="J32" s="29">
        <f t="shared" si="15"/>
        <v>546344</v>
      </c>
      <c r="K32" s="29">
        <f>+'[1]PARA EL INFORME DE FEBRERO (3)'!E20</f>
        <v>546344</v>
      </c>
      <c r="L32" s="29">
        <v>468294.06</v>
      </c>
      <c r="M32" s="29">
        <f>+'[1]PARA EL INFORME DE FEBRERO (3)'!I20</f>
        <v>0</v>
      </c>
      <c r="N32" s="29">
        <f>+'[1]PARA EL INFORME DE FEBRERO (3)'!G20</f>
        <v>0</v>
      </c>
      <c r="O32" s="29">
        <f t="shared" si="16"/>
        <v>546344</v>
      </c>
      <c r="P32" s="29">
        <f t="shared" si="6"/>
        <v>0</v>
      </c>
      <c r="Q32" s="29">
        <f t="shared" si="7"/>
        <v>546344</v>
      </c>
      <c r="R32" s="29">
        <f>+'[1]PARA EL INFORME DE FEBRERO (3)'!H20</f>
        <v>0</v>
      </c>
      <c r="S32" s="29">
        <f t="shared" si="8"/>
        <v>0</v>
      </c>
      <c r="T32" s="30">
        <f t="shared" si="9"/>
        <v>0</v>
      </c>
      <c r="U32" s="30">
        <f t="shared" si="10"/>
        <v>0</v>
      </c>
      <c r="V32" s="30">
        <f t="shared" si="11"/>
        <v>0</v>
      </c>
    </row>
    <row r="33" spans="1:22" s="26" customFormat="1" x14ac:dyDescent="0.2">
      <c r="A33" s="26" t="s">
        <v>35</v>
      </c>
      <c r="B33" s="26" t="s">
        <v>34</v>
      </c>
      <c r="C33" s="26" t="s">
        <v>63</v>
      </c>
      <c r="D33" s="27" t="s">
        <v>84</v>
      </c>
      <c r="E33" s="28" t="s">
        <v>85</v>
      </c>
      <c r="F33" s="29">
        <v>62609</v>
      </c>
      <c r="G33" s="29">
        <v>0</v>
      </c>
      <c r="H33" s="29">
        <f t="shared" si="14"/>
        <v>-12712</v>
      </c>
      <c r="I33" s="29">
        <f>+'[1]PARA EL INFORME DE FEBRERO (3)'!F21</f>
        <v>49897</v>
      </c>
      <c r="J33" s="29">
        <f t="shared" si="15"/>
        <v>49897</v>
      </c>
      <c r="K33" s="29">
        <f>+'[1]PARA EL INFORME DE FEBRERO (3)'!E21</f>
        <v>45397</v>
      </c>
      <c r="L33" s="29">
        <v>0</v>
      </c>
      <c r="M33" s="29">
        <f>+'[1]PARA EL INFORME DE FEBRERO (3)'!I21</f>
        <v>9309</v>
      </c>
      <c r="N33" s="29">
        <f>+'[1]PARA EL INFORME DE FEBRERO (3)'!G21</f>
        <v>9309</v>
      </c>
      <c r="O33" s="29">
        <f t="shared" si="16"/>
        <v>36088</v>
      </c>
      <c r="P33" s="29">
        <f t="shared" si="6"/>
        <v>4500</v>
      </c>
      <c r="Q33" s="29">
        <f t="shared" si="7"/>
        <v>40588</v>
      </c>
      <c r="R33" s="29">
        <f>+'[1]PARA EL INFORME DE FEBRERO (3)'!H21</f>
        <v>0</v>
      </c>
      <c r="S33" s="29">
        <f t="shared" si="8"/>
        <v>9309</v>
      </c>
      <c r="T33" s="30">
        <f t="shared" si="9"/>
        <v>20.505760292530343</v>
      </c>
      <c r="U33" s="30">
        <f t="shared" si="10"/>
        <v>18.656432250435898</v>
      </c>
      <c r="V33" s="30">
        <f t="shared" si="11"/>
        <v>18.656432250435898</v>
      </c>
    </row>
    <row r="34" spans="1:22" s="26" customFormat="1" x14ac:dyDescent="0.2">
      <c r="A34" s="26" t="s">
        <v>35</v>
      </c>
      <c r="B34" s="26" t="s">
        <v>35</v>
      </c>
      <c r="C34" s="26" t="s">
        <v>35</v>
      </c>
      <c r="D34" s="27" t="s">
        <v>86</v>
      </c>
      <c r="E34" s="28" t="s">
        <v>87</v>
      </c>
      <c r="F34" s="29">
        <v>600000</v>
      </c>
      <c r="G34" s="29">
        <v>0</v>
      </c>
      <c r="H34" s="29">
        <f t="shared" si="14"/>
        <v>0</v>
      </c>
      <c r="I34" s="29">
        <f>+'[1]PARA EL INFORME DE FEBRERO (3)'!F22</f>
        <v>600000</v>
      </c>
      <c r="J34" s="29">
        <f t="shared" si="15"/>
        <v>600000</v>
      </c>
      <c r="K34" s="29">
        <f>+'[1]PARA EL INFORME DE FEBRERO (3)'!E22</f>
        <v>180000</v>
      </c>
      <c r="L34" s="29">
        <v>0</v>
      </c>
      <c r="M34" s="29">
        <f>+'[1]PARA EL INFORME DE FEBRERO (3)'!I22</f>
        <v>0</v>
      </c>
      <c r="N34" s="29">
        <f>+'[1]PARA EL INFORME DE FEBRERO (3)'!G22</f>
        <v>0</v>
      </c>
      <c r="O34" s="29">
        <f t="shared" si="16"/>
        <v>180000</v>
      </c>
      <c r="P34" s="29">
        <f t="shared" si="6"/>
        <v>420000</v>
      </c>
      <c r="Q34" s="29">
        <f t="shared" si="7"/>
        <v>600000</v>
      </c>
      <c r="R34" s="29">
        <f>+'[1]PARA EL INFORME DE FEBRERO (3)'!H22</f>
        <v>0</v>
      </c>
      <c r="S34" s="29">
        <f t="shared" si="8"/>
        <v>0</v>
      </c>
      <c r="T34" s="30">
        <f t="shared" si="9"/>
        <v>0</v>
      </c>
      <c r="U34" s="30">
        <f t="shared" si="10"/>
        <v>0</v>
      </c>
      <c r="V34" s="30">
        <f t="shared" si="11"/>
        <v>0</v>
      </c>
    </row>
    <row r="35" spans="1:22" s="26" customFormat="1" x14ac:dyDescent="0.2">
      <c r="A35" s="26" t="s">
        <v>35</v>
      </c>
      <c r="B35" s="26" t="s">
        <v>35</v>
      </c>
      <c r="C35" s="26" t="s">
        <v>38</v>
      </c>
      <c r="D35" s="27" t="s">
        <v>88</v>
      </c>
      <c r="E35" s="28" t="s">
        <v>89</v>
      </c>
      <c r="F35" s="29">
        <v>124000</v>
      </c>
      <c r="G35" s="29">
        <v>0</v>
      </c>
      <c r="H35" s="29">
        <f t="shared" si="14"/>
        <v>0</v>
      </c>
      <c r="I35" s="29">
        <f>+'[1]PARA EL INFORME DE FEBRERO (3)'!F23</f>
        <v>124000</v>
      </c>
      <c r="J35" s="29">
        <f t="shared" si="15"/>
        <v>124000</v>
      </c>
      <c r="K35" s="29">
        <f>+'[1]PARA EL INFORME DE FEBRERO (3)'!E23</f>
        <v>32000</v>
      </c>
      <c r="L35" s="29">
        <v>0</v>
      </c>
      <c r="M35" s="29">
        <f>+'[1]PARA EL INFORME DE FEBRERO (3)'!I23</f>
        <v>0</v>
      </c>
      <c r="N35" s="29">
        <f>+'[1]PARA EL INFORME DE FEBRERO (3)'!G23</f>
        <v>0</v>
      </c>
      <c r="O35" s="29">
        <f t="shared" si="16"/>
        <v>32000</v>
      </c>
      <c r="P35" s="29">
        <f t="shared" si="6"/>
        <v>92000</v>
      </c>
      <c r="Q35" s="29">
        <f t="shared" si="7"/>
        <v>124000</v>
      </c>
      <c r="R35" s="29">
        <f>+'[1]PARA EL INFORME DE FEBRERO (3)'!H23</f>
        <v>0</v>
      </c>
      <c r="S35" s="29">
        <f t="shared" si="8"/>
        <v>0</v>
      </c>
      <c r="T35" s="30">
        <f t="shared" si="9"/>
        <v>0</v>
      </c>
      <c r="U35" s="30">
        <f t="shared" si="10"/>
        <v>0</v>
      </c>
      <c r="V35" s="30">
        <f t="shared" si="11"/>
        <v>0</v>
      </c>
    </row>
    <row r="36" spans="1:22" s="26" customFormat="1" x14ac:dyDescent="0.2">
      <c r="A36" s="26" t="s">
        <v>35</v>
      </c>
      <c r="B36" s="26" t="s">
        <v>35</v>
      </c>
      <c r="C36" s="26" t="s">
        <v>41</v>
      </c>
      <c r="D36" s="27" t="s">
        <v>90</v>
      </c>
      <c r="E36" s="28" t="s">
        <v>91</v>
      </c>
      <c r="F36" s="29">
        <v>300</v>
      </c>
      <c r="G36" s="29">
        <v>0</v>
      </c>
      <c r="H36" s="29">
        <f t="shared" si="14"/>
        <v>0</v>
      </c>
      <c r="I36" s="29">
        <f>+'[1]PARA EL INFORME DE FEBRERO (3)'!F24</f>
        <v>300</v>
      </c>
      <c r="J36" s="29">
        <f t="shared" si="15"/>
        <v>300</v>
      </c>
      <c r="K36" s="29">
        <f>+'[1]PARA EL INFORME DE FEBRERO (3)'!E24</f>
        <v>300</v>
      </c>
      <c r="L36" s="29">
        <v>0</v>
      </c>
      <c r="M36" s="29">
        <f>+'[1]PARA EL INFORME DE FEBRERO (3)'!I24</f>
        <v>2.5</v>
      </c>
      <c r="N36" s="29">
        <f>+'[1]PARA EL INFORME DE FEBRERO (3)'!G24</f>
        <v>2.5</v>
      </c>
      <c r="O36" s="29">
        <f t="shared" si="16"/>
        <v>297.5</v>
      </c>
      <c r="P36" s="29">
        <f t="shared" si="6"/>
        <v>0</v>
      </c>
      <c r="Q36" s="29">
        <f t="shared" si="7"/>
        <v>297.5</v>
      </c>
      <c r="R36" s="29">
        <f>+'[1]PARA EL INFORME DE FEBRERO (3)'!H24</f>
        <v>2.5</v>
      </c>
      <c r="S36" s="29">
        <f t="shared" si="8"/>
        <v>0</v>
      </c>
      <c r="T36" s="30">
        <f t="shared" si="9"/>
        <v>0.83333333333333337</v>
      </c>
      <c r="U36" s="30">
        <f t="shared" si="10"/>
        <v>0.83333333333333337</v>
      </c>
      <c r="V36" s="30">
        <f t="shared" si="11"/>
        <v>0.83333333333333337</v>
      </c>
    </row>
    <row r="37" spans="1:22" s="26" customFormat="1" x14ac:dyDescent="0.2">
      <c r="A37" s="26" t="s">
        <v>35</v>
      </c>
      <c r="B37" s="26" t="s">
        <v>35</v>
      </c>
      <c r="C37" s="26" t="s">
        <v>58</v>
      </c>
      <c r="D37" s="27" t="s">
        <v>92</v>
      </c>
      <c r="E37" s="28" t="s">
        <v>93</v>
      </c>
      <c r="F37" s="29">
        <v>1300000</v>
      </c>
      <c r="G37" s="29">
        <v>0</v>
      </c>
      <c r="H37" s="29">
        <f t="shared" si="14"/>
        <v>0</v>
      </c>
      <c r="I37" s="29">
        <f>+'[1]PARA EL INFORME DE FEBRERO (3)'!F25</f>
        <v>1300000</v>
      </c>
      <c r="J37" s="29">
        <f t="shared" si="15"/>
        <v>1300000</v>
      </c>
      <c r="K37" s="29">
        <f>+'[1]PARA EL INFORME DE FEBRERO (3)'!E25</f>
        <v>260000</v>
      </c>
      <c r="L37" s="29">
        <v>0</v>
      </c>
      <c r="M37" s="29">
        <f>+'[1]PARA EL INFORME DE FEBRERO (3)'!I25</f>
        <v>0</v>
      </c>
      <c r="N37" s="29">
        <f>+'[1]PARA EL INFORME DE FEBRERO (3)'!G25</f>
        <v>0</v>
      </c>
      <c r="O37" s="29">
        <f t="shared" si="16"/>
        <v>260000</v>
      </c>
      <c r="P37" s="29">
        <f t="shared" si="6"/>
        <v>1040000</v>
      </c>
      <c r="Q37" s="29">
        <f t="shared" si="7"/>
        <v>1300000</v>
      </c>
      <c r="R37" s="29">
        <f>+'[1]PARA EL INFORME DE FEBRERO (3)'!H25</f>
        <v>0</v>
      </c>
      <c r="S37" s="29">
        <f t="shared" si="8"/>
        <v>0</v>
      </c>
      <c r="T37" s="30">
        <f t="shared" si="9"/>
        <v>0</v>
      </c>
      <c r="U37" s="30">
        <f t="shared" si="10"/>
        <v>0</v>
      </c>
      <c r="V37" s="30">
        <f t="shared" si="11"/>
        <v>0</v>
      </c>
    </row>
    <row r="38" spans="1:22" s="26" customFormat="1" x14ac:dyDescent="0.2">
      <c r="A38" s="26" t="s">
        <v>35</v>
      </c>
      <c r="B38" s="26" t="s">
        <v>35</v>
      </c>
      <c r="C38" s="26" t="s">
        <v>48</v>
      </c>
      <c r="D38" s="27" t="s">
        <v>94</v>
      </c>
      <c r="E38" s="28" t="s">
        <v>95</v>
      </c>
      <c r="F38" s="29">
        <v>200000</v>
      </c>
      <c r="G38" s="29">
        <v>0</v>
      </c>
      <c r="H38" s="29">
        <f t="shared" si="14"/>
        <v>-83950</v>
      </c>
      <c r="I38" s="29">
        <f>+'[1]PARA EL INFORME DE FEBRERO (3)'!F26</f>
        <v>116050</v>
      </c>
      <c r="J38" s="29">
        <f t="shared" si="15"/>
        <v>116050</v>
      </c>
      <c r="K38" s="29">
        <f>+'[1]PARA EL INFORME DE FEBRERO (3)'!E26</f>
        <v>21050</v>
      </c>
      <c r="L38" s="29">
        <v>0</v>
      </c>
      <c r="M38" s="29">
        <f>+'[1]PARA EL INFORME DE FEBRERO (3)'!I26</f>
        <v>0</v>
      </c>
      <c r="N38" s="29">
        <f>+'[1]PARA EL INFORME DE FEBRERO (3)'!G26</f>
        <v>0</v>
      </c>
      <c r="O38" s="29">
        <f t="shared" si="16"/>
        <v>21050</v>
      </c>
      <c r="P38" s="29">
        <f t="shared" si="6"/>
        <v>95000</v>
      </c>
      <c r="Q38" s="29">
        <f t="shared" si="7"/>
        <v>116050</v>
      </c>
      <c r="R38" s="29">
        <f>+'[1]PARA EL INFORME DE FEBRERO (3)'!H26</f>
        <v>0</v>
      </c>
      <c r="S38" s="29">
        <f t="shared" si="8"/>
        <v>0</v>
      </c>
      <c r="T38" s="30">
        <f t="shared" si="9"/>
        <v>0</v>
      </c>
      <c r="U38" s="30">
        <f t="shared" si="10"/>
        <v>0</v>
      </c>
      <c r="V38" s="30">
        <f t="shared" si="11"/>
        <v>0</v>
      </c>
    </row>
    <row r="39" spans="1:22" s="26" customFormat="1" x14ac:dyDescent="0.2">
      <c r="A39" s="26" t="s">
        <v>35</v>
      </c>
      <c r="B39" s="26" t="s">
        <v>35</v>
      </c>
      <c r="C39" s="26" t="s">
        <v>70</v>
      </c>
      <c r="D39" s="27" t="s">
        <v>96</v>
      </c>
      <c r="E39" s="28" t="s">
        <v>97</v>
      </c>
      <c r="F39" s="29">
        <v>340220</v>
      </c>
      <c r="G39" s="29">
        <v>0</v>
      </c>
      <c r="H39" s="29">
        <f t="shared" si="14"/>
        <v>-5000</v>
      </c>
      <c r="I39" s="29">
        <f>+'[1]PARA EL INFORME DE FEBRERO (3)'!F27</f>
        <v>335220</v>
      </c>
      <c r="J39" s="29">
        <f t="shared" si="15"/>
        <v>335220</v>
      </c>
      <c r="K39" s="29">
        <f>+'[1]PARA EL INFORME DE FEBRERO (3)'!E27</f>
        <v>335220</v>
      </c>
      <c r="L39" s="29">
        <v>0</v>
      </c>
      <c r="M39" s="29">
        <f>+'[1]PARA EL INFORME DE FEBRERO (3)'!I27</f>
        <v>45777.599999999999</v>
      </c>
      <c r="N39" s="29">
        <f>+'[1]PARA EL INFORME DE FEBRERO (3)'!G27</f>
        <v>57415.68</v>
      </c>
      <c r="O39" s="29">
        <f t="shared" si="16"/>
        <v>277804.32</v>
      </c>
      <c r="P39" s="29">
        <f t="shared" si="6"/>
        <v>0</v>
      </c>
      <c r="Q39" s="29">
        <f t="shared" si="7"/>
        <v>277804.32</v>
      </c>
      <c r="R39" s="29">
        <f>+'[1]PARA EL INFORME DE FEBRERO (3)'!H27</f>
        <v>0</v>
      </c>
      <c r="S39" s="29">
        <f t="shared" si="8"/>
        <v>57415.68</v>
      </c>
      <c r="T39" s="30">
        <f t="shared" si="9"/>
        <v>17.127760873456239</v>
      </c>
      <c r="U39" s="30">
        <f t="shared" si="10"/>
        <v>13.655987112940753</v>
      </c>
      <c r="V39" s="30">
        <f t="shared" si="11"/>
        <v>17.127760873456239</v>
      </c>
    </row>
    <row r="40" spans="1:22" s="26" customFormat="1" x14ac:dyDescent="0.2">
      <c r="A40" s="26" t="s">
        <v>35</v>
      </c>
      <c r="B40" s="26" t="s">
        <v>35</v>
      </c>
      <c r="C40" s="26" t="s">
        <v>51</v>
      </c>
      <c r="D40" s="27" t="s">
        <v>98</v>
      </c>
      <c r="E40" s="28" t="s">
        <v>99</v>
      </c>
      <c r="F40" s="29">
        <v>70000</v>
      </c>
      <c r="G40" s="29">
        <v>0</v>
      </c>
      <c r="H40" s="29">
        <f t="shared" si="14"/>
        <v>0</v>
      </c>
      <c r="I40" s="29">
        <f>+'[1]PARA EL INFORME DE FEBRERO (3)'!F28</f>
        <v>70000</v>
      </c>
      <c r="J40" s="29">
        <f t="shared" si="15"/>
        <v>70000</v>
      </c>
      <c r="K40" s="29">
        <f>+'[1]PARA EL INFORME DE FEBRERO (3)'!E28</f>
        <v>70000</v>
      </c>
      <c r="L40" s="29">
        <v>0</v>
      </c>
      <c r="M40" s="29">
        <f>+'[1]PARA EL INFORME DE FEBRERO (3)'!I28</f>
        <v>0</v>
      </c>
      <c r="N40" s="29">
        <f>+'[1]PARA EL INFORME DE FEBRERO (3)'!G28</f>
        <v>0</v>
      </c>
      <c r="O40" s="29">
        <f t="shared" si="16"/>
        <v>70000</v>
      </c>
      <c r="P40" s="29">
        <f t="shared" si="6"/>
        <v>0</v>
      </c>
      <c r="Q40" s="29">
        <f t="shared" si="7"/>
        <v>70000</v>
      </c>
      <c r="R40" s="29">
        <f>+'[1]PARA EL INFORME DE FEBRERO (3)'!H28</f>
        <v>0</v>
      </c>
      <c r="S40" s="29">
        <f t="shared" si="8"/>
        <v>0</v>
      </c>
      <c r="T40" s="30">
        <f t="shared" si="9"/>
        <v>0</v>
      </c>
      <c r="U40" s="30">
        <f t="shared" si="10"/>
        <v>0</v>
      </c>
      <c r="V40" s="30">
        <f t="shared" si="11"/>
        <v>0</v>
      </c>
    </row>
    <row r="41" spans="1:22" s="26" customFormat="1" x14ac:dyDescent="0.2">
      <c r="A41" s="26" t="s">
        <v>35</v>
      </c>
      <c r="B41" s="26" t="s">
        <v>38</v>
      </c>
      <c r="C41" s="26" t="s">
        <v>34</v>
      </c>
      <c r="D41" s="27" t="s">
        <v>100</v>
      </c>
      <c r="E41" s="28" t="s">
        <v>101</v>
      </c>
      <c r="F41" s="29">
        <v>80968</v>
      </c>
      <c r="G41" s="29">
        <v>0</v>
      </c>
      <c r="H41" s="29">
        <f t="shared" si="14"/>
        <v>541</v>
      </c>
      <c r="I41" s="29">
        <f>+'[1]PARA EL INFORME DE FEBRERO (3)'!F29</f>
        <v>81509</v>
      </c>
      <c r="J41" s="29">
        <f t="shared" si="15"/>
        <v>81509</v>
      </c>
      <c r="K41" s="29">
        <f>+'[1]PARA EL INFORME DE FEBRERO (3)'!E29</f>
        <v>80009</v>
      </c>
      <c r="L41" s="29">
        <v>0</v>
      </c>
      <c r="M41" s="29">
        <f>+'[1]PARA EL INFORME DE FEBRERO (3)'!I29</f>
        <v>0</v>
      </c>
      <c r="N41" s="29">
        <f>+'[1]PARA EL INFORME DE FEBRERO (3)'!G29</f>
        <v>0</v>
      </c>
      <c r="O41" s="29">
        <f t="shared" si="16"/>
        <v>80009</v>
      </c>
      <c r="P41" s="29">
        <f t="shared" si="6"/>
        <v>1500</v>
      </c>
      <c r="Q41" s="29">
        <f t="shared" si="7"/>
        <v>81509</v>
      </c>
      <c r="R41" s="29">
        <f>+'[1]PARA EL INFORME DE FEBRERO (3)'!H29</f>
        <v>0</v>
      </c>
      <c r="S41" s="29">
        <f t="shared" si="8"/>
        <v>0</v>
      </c>
      <c r="T41" s="30">
        <f t="shared" si="9"/>
        <v>0</v>
      </c>
      <c r="U41" s="30">
        <f t="shared" si="10"/>
        <v>0</v>
      </c>
      <c r="V41" s="30">
        <f t="shared" si="11"/>
        <v>0</v>
      </c>
    </row>
    <row r="42" spans="1:22" s="26" customFormat="1" x14ac:dyDescent="0.2">
      <c r="A42" s="26" t="s">
        <v>35</v>
      </c>
      <c r="B42" s="26" t="s">
        <v>41</v>
      </c>
      <c r="C42" s="26" t="s">
        <v>35</v>
      </c>
      <c r="D42" s="27" t="s">
        <v>102</v>
      </c>
      <c r="E42" s="28" t="s">
        <v>103</v>
      </c>
      <c r="F42" s="29">
        <v>131780</v>
      </c>
      <c r="G42" s="29">
        <v>0</v>
      </c>
      <c r="H42" s="29">
        <f t="shared" si="14"/>
        <v>0</v>
      </c>
      <c r="I42" s="29">
        <f>+'[1]PARA EL INFORME DE FEBRERO (3)'!F30</f>
        <v>131780</v>
      </c>
      <c r="J42" s="29">
        <f t="shared" si="15"/>
        <v>131780</v>
      </c>
      <c r="K42" s="29">
        <f>+'[1]PARA EL INFORME DE FEBRERO (3)'!E30</f>
        <v>131780</v>
      </c>
      <c r="L42" s="29">
        <v>0</v>
      </c>
      <c r="M42" s="29">
        <f>+'[1]PARA EL INFORME DE FEBRERO (3)'!I30</f>
        <v>0</v>
      </c>
      <c r="N42" s="29">
        <f>+'[1]PARA EL INFORME DE FEBRERO (3)'!G30</f>
        <v>0</v>
      </c>
      <c r="O42" s="29">
        <f t="shared" si="16"/>
        <v>131780</v>
      </c>
      <c r="P42" s="29">
        <f t="shared" si="6"/>
        <v>0</v>
      </c>
      <c r="Q42" s="29">
        <f t="shared" si="7"/>
        <v>131780</v>
      </c>
      <c r="R42" s="29">
        <f>+'[1]PARA EL INFORME DE FEBRERO (3)'!H30</f>
        <v>0</v>
      </c>
      <c r="S42" s="29">
        <f t="shared" si="8"/>
        <v>0</v>
      </c>
      <c r="T42" s="30">
        <f t="shared" si="9"/>
        <v>0</v>
      </c>
      <c r="U42" s="30">
        <f t="shared" si="10"/>
        <v>0</v>
      </c>
      <c r="V42" s="30">
        <f t="shared" si="11"/>
        <v>0</v>
      </c>
    </row>
    <row r="43" spans="1:22" s="26" customFormat="1" x14ac:dyDescent="0.2">
      <c r="A43" s="26" t="s">
        <v>35</v>
      </c>
      <c r="B43" s="26" t="s">
        <v>41</v>
      </c>
      <c r="C43" s="26" t="s">
        <v>38</v>
      </c>
      <c r="D43" s="27" t="s">
        <v>104</v>
      </c>
      <c r="E43" s="28" t="s">
        <v>105</v>
      </c>
      <c r="F43" s="29">
        <v>732265</v>
      </c>
      <c r="G43" s="29">
        <v>0</v>
      </c>
      <c r="H43" s="29">
        <f t="shared" si="14"/>
        <v>0</v>
      </c>
      <c r="I43" s="29">
        <f>+'[1]PARA EL INFORME DE FEBRERO (3)'!F31</f>
        <v>732265</v>
      </c>
      <c r="J43" s="29">
        <f t="shared" si="15"/>
        <v>732265</v>
      </c>
      <c r="K43" s="29">
        <f>+'[1]PARA EL INFORME DE FEBRERO (3)'!E31</f>
        <v>732265</v>
      </c>
      <c r="L43" s="29">
        <v>459832.5</v>
      </c>
      <c r="M43" s="29">
        <f>+'[1]PARA EL INFORME DE FEBRERO (3)'!I31</f>
        <v>0</v>
      </c>
      <c r="N43" s="29">
        <f>+'[1]PARA EL INFORME DE FEBRERO (3)'!G31</f>
        <v>0</v>
      </c>
      <c r="O43" s="29">
        <f t="shared" si="16"/>
        <v>732265</v>
      </c>
      <c r="P43" s="29">
        <f t="shared" si="6"/>
        <v>0</v>
      </c>
      <c r="Q43" s="29">
        <f t="shared" si="7"/>
        <v>732265</v>
      </c>
      <c r="R43" s="29">
        <f>+'[1]PARA EL INFORME DE FEBRERO (3)'!H31</f>
        <v>0</v>
      </c>
      <c r="S43" s="29">
        <f t="shared" si="8"/>
        <v>0</v>
      </c>
      <c r="T43" s="30">
        <f t="shared" si="9"/>
        <v>0</v>
      </c>
      <c r="U43" s="30">
        <f t="shared" si="10"/>
        <v>0</v>
      </c>
      <c r="V43" s="30">
        <f t="shared" si="11"/>
        <v>0</v>
      </c>
    </row>
    <row r="44" spans="1:22" s="26" customFormat="1" x14ac:dyDescent="0.2">
      <c r="A44" s="26" t="s">
        <v>35</v>
      </c>
      <c r="B44" s="26" t="s">
        <v>58</v>
      </c>
      <c r="C44" s="26" t="s">
        <v>35</v>
      </c>
      <c r="D44" s="27" t="s">
        <v>106</v>
      </c>
      <c r="E44" s="28" t="s">
        <v>107</v>
      </c>
      <c r="F44" s="29">
        <v>6220</v>
      </c>
      <c r="G44" s="29">
        <v>0</v>
      </c>
      <c r="H44" s="29">
        <f t="shared" si="14"/>
        <v>0</v>
      </c>
      <c r="I44" s="29">
        <f>+'[1]PARA EL INFORME DE FEBRERO (3)'!F32</f>
        <v>6220</v>
      </c>
      <c r="J44" s="29">
        <f t="shared" si="15"/>
        <v>6220</v>
      </c>
      <c r="K44" s="29">
        <f>+'[1]PARA EL INFORME DE FEBRERO (3)'!E32</f>
        <v>5220</v>
      </c>
      <c r="L44" s="29">
        <v>0</v>
      </c>
      <c r="M44" s="29">
        <f>+'[1]PARA EL INFORME DE FEBRERO (3)'!I32</f>
        <v>0</v>
      </c>
      <c r="N44" s="29">
        <f>+'[1]PARA EL INFORME DE FEBRERO (3)'!G32</f>
        <v>0</v>
      </c>
      <c r="O44" s="29">
        <f t="shared" si="16"/>
        <v>5220</v>
      </c>
      <c r="P44" s="29">
        <f t="shared" si="6"/>
        <v>1000</v>
      </c>
      <c r="Q44" s="29">
        <f t="shared" si="7"/>
        <v>6220</v>
      </c>
      <c r="R44" s="29">
        <f>+'[1]PARA EL INFORME DE FEBRERO (3)'!H32</f>
        <v>0</v>
      </c>
      <c r="S44" s="29">
        <f t="shared" si="8"/>
        <v>0</v>
      </c>
      <c r="T44" s="30">
        <f t="shared" si="9"/>
        <v>0</v>
      </c>
      <c r="U44" s="30">
        <f t="shared" si="10"/>
        <v>0</v>
      </c>
      <c r="V44" s="30">
        <f t="shared" si="11"/>
        <v>0</v>
      </c>
    </row>
    <row r="45" spans="1:22" s="26" customFormat="1" x14ac:dyDescent="0.2">
      <c r="A45" s="26" t="s">
        <v>35</v>
      </c>
      <c r="B45" s="26" t="s">
        <v>58</v>
      </c>
      <c r="C45" s="26" t="s">
        <v>38</v>
      </c>
      <c r="D45" s="27" t="s">
        <v>108</v>
      </c>
      <c r="E45" s="28" t="s">
        <v>109</v>
      </c>
      <c r="F45" s="29">
        <v>40000</v>
      </c>
      <c r="G45" s="29">
        <v>0</v>
      </c>
      <c r="H45" s="29">
        <f t="shared" si="14"/>
        <v>0</v>
      </c>
      <c r="I45" s="29">
        <f>+'[1]PARA EL INFORME DE FEBRERO (3)'!F33</f>
        <v>40000</v>
      </c>
      <c r="J45" s="29">
        <f t="shared" si="15"/>
        <v>40000</v>
      </c>
      <c r="K45" s="29">
        <f>+'[1]PARA EL INFORME DE FEBRERO (3)'!E33</f>
        <v>36000</v>
      </c>
      <c r="L45" s="29">
        <v>0</v>
      </c>
      <c r="M45" s="29">
        <f>+'[1]PARA EL INFORME DE FEBRERO (3)'!I33</f>
        <v>6300</v>
      </c>
      <c r="N45" s="29">
        <f>+'[1]PARA EL INFORME DE FEBRERO (3)'!G33</f>
        <v>6300</v>
      </c>
      <c r="O45" s="29">
        <f t="shared" si="16"/>
        <v>29700</v>
      </c>
      <c r="P45" s="29">
        <f t="shared" si="6"/>
        <v>4000</v>
      </c>
      <c r="Q45" s="29">
        <f t="shared" si="7"/>
        <v>33700</v>
      </c>
      <c r="R45" s="29">
        <f>+'[1]PARA EL INFORME DE FEBRERO (3)'!H33</f>
        <v>6300</v>
      </c>
      <c r="S45" s="29">
        <f t="shared" si="8"/>
        <v>0</v>
      </c>
      <c r="T45" s="30">
        <f t="shared" si="9"/>
        <v>17.5</v>
      </c>
      <c r="U45" s="30">
        <f t="shared" si="10"/>
        <v>15.75</v>
      </c>
      <c r="V45" s="30">
        <f t="shared" si="11"/>
        <v>15.75</v>
      </c>
    </row>
    <row r="46" spans="1:22" s="26" customFormat="1" x14ac:dyDescent="0.2">
      <c r="A46" s="26" t="s">
        <v>35</v>
      </c>
      <c r="B46" s="26" t="s">
        <v>58</v>
      </c>
      <c r="C46" s="26" t="s">
        <v>41</v>
      </c>
      <c r="D46" s="27" t="s">
        <v>110</v>
      </c>
      <c r="E46" s="28" t="s">
        <v>111</v>
      </c>
      <c r="F46" s="29">
        <v>2500</v>
      </c>
      <c r="G46" s="29">
        <v>0</v>
      </c>
      <c r="H46" s="29">
        <f t="shared" si="14"/>
        <v>0</v>
      </c>
      <c r="I46" s="29">
        <f>+'[1]PARA EL INFORME DE FEBRERO (3)'!F34</f>
        <v>2500</v>
      </c>
      <c r="J46" s="29">
        <f t="shared" si="15"/>
        <v>2500</v>
      </c>
      <c r="K46" s="29">
        <f>+'[1]PARA EL INFORME DE FEBRERO (3)'!E34</f>
        <v>2500</v>
      </c>
      <c r="L46" s="29">
        <v>0</v>
      </c>
      <c r="M46" s="29">
        <f>+'[1]PARA EL INFORME DE FEBRERO (3)'!I34</f>
        <v>0</v>
      </c>
      <c r="N46" s="29">
        <f>+'[1]PARA EL INFORME DE FEBRERO (3)'!G34</f>
        <v>0</v>
      </c>
      <c r="O46" s="29">
        <f t="shared" si="16"/>
        <v>2500</v>
      </c>
      <c r="P46" s="29">
        <f t="shared" si="6"/>
        <v>0</v>
      </c>
      <c r="Q46" s="29">
        <f t="shared" si="7"/>
        <v>2500</v>
      </c>
      <c r="R46" s="29">
        <f>+'[1]PARA EL INFORME DE FEBRERO (3)'!H34</f>
        <v>0</v>
      </c>
      <c r="S46" s="29">
        <f t="shared" si="8"/>
        <v>0</v>
      </c>
      <c r="T46" s="30">
        <f t="shared" si="9"/>
        <v>0</v>
      </c>
      <c r="U46" s="30">
        <f t="shared" si="10"/>
        <v>0</v>
      </c>
      <c r="V46" s="30">
        <f t="shared" si="11"/>
        <v>0</v>
      </c>
    </row>
    <row r="47" spans="1:22" s="26" customFormat="1" x14ac:dyDescent="0.2">
      <c r="A47" s="26" t="s">
        <v>35</v>
      </c>
      <c r="B47" s="26" t="s">
        <v>48</v>
      </c>
      <c r="C47" s="26" t="s">
        <v>35</v>
      </c>
      <c r="D47" s="27" t="s">
        <v>112</v>
      </c>
      <c r="E47" s="28" t="s">
        <v>113</v>
      </c>
      <c r="F47" s="29">
        <v>49249</v>
      </c>
      <c r="G47" s="29">
        <v>0</v>
      </c>
      <c r="H47" s="29">
        <f t="shared" si="14"/>
        <v>-5376</v>
      </c>
      <c r="I47" s="29">
        <f>+'[1]PARA EL INFORME DE FEBRERO (3)'!F35</f>
        <v>43873</v>
      </c>
      <c r="J47" s="29">
        <f t="shared" si="15"/>
        <v>43873</v>
      </c>
      <c r="K47" s="29">
        <f>+'[1]PARA EL INFORME DE FEBRERO (3)'!E35</f>
        <v>36823</v>
      </c>
      <c r="L47" s="29">
        <v>0</v>
      </c>
      <c r="M47" s="29">
        <f>+'[1]PARA EL INFORME DE FEBRERO (3)'!I35</f>
        <v>1725</v>
      </c>
      <c r="N47" s="29">
        <f>+'[1]PARA EL INFORME DE FEBRERO (3)'!G35</f>
        <v>1893</v>
      </c>
      <c r="O47" s="29">
        <f t="shared" si="16"/>
        <v>34930</v>
      </c>
      <c r="P47" s="29">
        <f t="shared" si="6"/>
        <v>7050</v>
      </c>
      <c r="Q47" s="29">
        <f t="shared" si="7"/>
        <v>41980</v>
      </c>
      <c r="R47" s="29">
        <f>+'[1]PARA EL INFORME DE FEBRERO (3)'!H35</f>
        <v>1725</v>
      </c>
      <c r="S47" s="29">
        <f t="shared" si="8"/>
        <v>168</v>
      </c>
      <c r="T47" s="30">
        <f t="shared" si="9"/>
        <v>5.1408087336718902</v>
      </c>
      <c r="U47" s="30">
        <f t="shared" si="10"/>
        <v>3.9318031591183646</v>
      </c>
      <c r="V47" s="30">
        <f t="shared" si="11"/>
        <v>4.3147265972238049</v>
      </c>
    </row>
    <row r="48" spans="1:22" s="26" customFormat="1" x14ac:dyDescent="0.2">
      <c r="A48" s="26" t="s">
        <v>35</v>
      </c>
      <c r="B48" s="26" t="s">
        <v>48</v>
      </c>
      <c r="C48" s="26" t="s">
        <v>38</v>
      </c>
      <c r="D48" s="27" t="s">
        <v>114</v>
      </c>
      <c r="E48" s="28" t="s">
        <v>115</v>
      </c>
      <c r="F48" s="29">
        <v>35000</v>
      </c>
      <c r="G48" s="29">
        <v>0</v>
      </c>
      <c r="H48" s="29">
        <f t="shared" si="14"/>
        <v>-1642</v>
      </c>
      <c r="I48" s="29">
        <f>+'[1]PARA EL INFORME DE FEBRERO (3)'!F36</f>
        <v>33358</v>
      </c>
      <c r="J48" s="29">
        <f t="shared" si="15"/>
        <v>33358</v>
      </c>
      <c r="K48" s="29">
        <f>+'[1]PARA EL INFORME DE FEBRERO (3)'!E36</f>
        <v>28358</v>
      </c>
      <c r="L48" s="29">
        <v>0</v>
      </c>
      <c r="M48" s="29">
        <f>+'[1]PARA EL INFORME DE FEBRERO (3)'!I36</f>
        <v>5762.96</v>
      </c>
      <c r="N48" s="29">
        <f>+'[1]PARA EL INFORME DE FEBRERO (3)'!G36</f>
        <v>5762.96</v>
      </c>
      <c r="O48" s="29">
        <f t="shared" si="16"/>
        <v>22595.040000000001</v>
      </c>
      <c r="P48" s="29">
        <f t="shared" si="6"/>
        <v>5000</v>
      </c>
      <c r="Q48" s="29">
        <f t="shared" si="7"/>
        <v>27595.040000000001</v>
      </c>
      <c r="R48" s="29">
        <f>+'[1]PARA EL INFORME DE FEBRERO (3)'!H36</f>
        <v>0</v>
      </c>
      <c r="S48" s="29">
        <f t="shared" si="8"/>
        <v>5762.96</v>
      </c>
      <c r="T48" s="30">
        <f t="shared" si="9"/>
        <v>20.322166584385361</v>
      </c>
      <c r="U48" s="30">
        <f t="shared" si="10"/>
        <v>17.276095689190001</v>
      </c>
      <c r="V48" s="30">
        <f t="shared" si="11"/>
        <v>17.276095689190001</v>
      </c>
    </row>
    <row r="49" spans="1:22" s="26" customFormat="1" x14ac:dyDescent="0.2">
      <c r="A49" s="26" t="s">
        <v>35</v>
      </c>
      <c r="B49" s="26" t="s">
        <v>48</v>
      </c>
      <c r="C49" s="26" t="s">
        <v>41</v>
      </c>
      <c r="D49" s="27" t="s">
        <v>116</v>
      </c>
      <c r="E49" s="28" t="s">
        <v>117</v>
      </c>
      <c r="F49" s="29">
        <v>3100</v>
      </c>
      <c r="G49" s="29">
        <v>0</v>
      </c>
      <c r="H49" s="29">
        <f t="shared" si="14"/>
        <v>0</v>
      </c>
      <c r="I49" s="29">
        <f>+'[1]PARA EL INFORME DE FEBRERO (3)'!F37</f>
        <v>3100</v>
      </c>
      <c r="J49" s="29">
        <f t="shared" si="15"/>
        <v>3100</v>
      </c>
      <c r="K49" s="29">
        <f>+'[1]PARA EL INFORME DE FEBRERO (3)'!E37</f>
        <v>2100</v>
      </c>
      <c r="L49" s="29">
        <v>0</v>
      </c>
      <c r="M49" s="29">
        <f>+'[1]PARA EL INFORME DE FEBRERO (3)'!I37</f>
        <v>0</v>
      </c>
      <c r="N49" s="29">
        <f>+'[1]PARA EL INFORME DE FEBRERO (3)'!G37</f>
        <v>0</v>
      </c>
      <c r="O49" s="29">
        <f t="shared" si="16"/>
        <v>2100</v>
      </c>
      <c r="P49" s="29">
        <f t="shared" si="6"/>
        <v>1000</v>
      </c>
      <c r="Q49" s="29">
        <f t="shared" si="7"/>
        <v>3100</v>
      </c>
      <c r="R49" s="29">
        <f>+'[1]PARA EL INFORME DE FEBRERO (3)'!H37</f>
        <v>0</v>
      </c>
      <c r="S49" s="29">
        <f t="shared" si="8"/>
        <v>0</v>
      </c>
      <c r="T49" s="30">
        <f t="shared" si="9"/>
        <v>0</v>
      </c>
      <c r="U49" s="30">
        <f t="shared" si="10"/>
        <v>0</v>
      </c>
      <c r="V49" s="30">
        <f t="shared" si="11"/>
        <v>0</v>
      </c>
    </row>
    <row r="50" spans="1:22" s="26" customFormat="1" x14ac:dyDescent="0.2">
      <c r="A50" s="26" t="s">
        <v>35</v>
      </c>
      <c r="B50" s="26" t="s">
        <v>70</v>
      </c>
      <c r="C50" s="26" t="s">
        <v>35</v>
      </c>
      <c r="D50" s="27" t="s">
        <v>118</v>
      </c>
      <c r="E50" s="28" t="s">
        <v>119</v>
      </c>
      <c r="F50" s="29">
        <v>20500</v>
      </c>
      <c r="G50" s="29">
        <v>0</v>
      </c>
      <c r="H50" s="29">
        <f t="shared" si="14"/>
        <v>0</v>
      </c>
      <c r="I50" s="29">
        <f>+'[1]PARA EL INFORME DE FEBRERO (3)'!F38</f>
        <v>20500</v>
      </c>
      <c r="J50" s="29">
        <f t="shared" si="15"/>
        <v>20500</v>
      </c>
      <c r="K50" s="29">
        <f>+'[1]PARA EL INFORME DE FEBRERO (3)'!E38</f>
        <v>20500</v>
      </c>
      <c r="L50" s="29">
        <v>0</v>
      </c>
      <c r="M50" s="29">
        <f>+'[1]PARA EL INFORME DE FEBRERO (3)'!I38</f>
        <v>0</v>
      </c>
      <c r="N50" s="29">
        <f>+'[1]PARA EL INFORME DE FEBRERO (3)'!G38</f>
        <v>0</v>
      </c>
      <c r="O50" s="29">
        <f t="shared" si="16"/>
        <v>20500</v>
      </c>
      <c r="P50" s="29">
        <f t="shared" si="6"/>
        <v>0</v>
      </c>
      <c r="Q50" s="29">
        <f t="shared" si="7"/>
        <v>20500</v>
      </c>
      <c r="R50" s="29">
        <f>+'[1]PARA EL INFORME DE FEBRERO (3)'!H38</f>
        <v>0</v>
      </c>
      <c r="S50" s="29">
        <f t="shared" si="8"/>
        <v>0</v>
      </c>
      <c r="T50" s="30">
        <f t="shared" si="9"/>
        <v>0</v>
      </c>
      <c r="U50" s="30">
        <f t="shared" si="10"/>
        <v>0</v>
      </c>
      <c r="V50" s="30">
        <f t="shared" si="11"/>
        <v>0</v>
      </c>
    </row>
    <row r="51" spans="1:22" s="26" customFormat="1" x14ac:dyDescent="0.2">
      <c r="A51" s="26" t="s">
        <v>35</v>
      </c>
      <c r="B51" s="26" t="s">
        <v>70</v>
      </c>
      <c r="C51" s="26" t="s">
        <v>38</v>
      </c>
      <c r="D51" s="27" t="s">
        <v>120</v>
      </c>
      <c r="E51" s="28" t="s">
        <v>121</v>
      </c>
      <c r="F51" s="29">
        <v>5100</v>
      </c>
      <c r="G51" s="29">
        <v>0</v>
      </c>
      <c r="H51" s="29">
        <f t="shared" si="14"/>
        <v>0</v>
      </c>
      <c r="I51" s="29">
        <f>+'[1]PARA EL INFORME DE FEBRERO (3)'!F39</f>
        <v>5100</v>
      </c>
      <c r="J51" s="29">
        <f t="shared" si="15"/>
        <v>5100</v>
      </c>
      <c r="K51" s="29">
        <f>+'[1]PARA EL INFORME DE FEBRERO (3)'!E39</f>
        <v>3600</v>
      </c>
      <c r="L51" s="29">
        <v>0</v>
      </c>
      <c r="M51" s="29">
        <f>+'[1]PARA EL INFORME DE FEBRERO (3)'!I39</f>
        <v>47.25</v>
      </c>
      <c r="N51" s="29">
        <f>+'[1]PARA EL INFORME DE FEBRERO (3)'!G39</f>
        <v>119.5</v>
      </c>
      <c r="O51" s="29">
        <f t="shared" si="16"/>
        <v>3480.5</v>
      </c>
      <c r="P51" s="29">
        <f t="shared" si="6"/>
        <v>1500</v>
      </c>
      <c r="Q51" s="29">
        <f t="shared" si="7"/>
        <v>4980.5</v>
      </c>
      <c r="R51" s="29">
        <f>+'[1]PARA EL INFORME DE FEBRERO (3)'!H39</f>
        <v>119.5</v>
      </c>
      <c r="S51" s="29">
        <f t="shared" si="8"/>
        <v>0</v>
      </c>
      <c r="T51" s="30">
        <f t="shared" si="9"/>
        <v>3.3194444444444442</v>
      </c>
      <c r="U51" s="30">
        <f t="shared" si="10"/>
        <v>0.92647058823529405</v>
      </c>
      <c r="V51" s="30">
        <f t="shared" si="11"/>
        <v>2.3431372549019605</v>
      </c>
    </row>
    <row r="52" spans="1:22" s="26" customFormat="1" x14ac:dyDescent="0.2">
      <c r="A52" s="26" t="s">
        <v>35</v>
      </c>
      <c r="B52" s="26" t="s">
        <v>70</v>
      </c>
      <c r="C52" s="26" t="s">
        <v>41</v>
      </c>
      <c r="D52" s="27" t="s">
        <v>122</v>
      </c>
      <c r="E52" s="28" t="s">
        <v>123</v>
      </c>
      <c r="F52" s="29">
        <v>703</v>
      </c>
      <c r="G52" s="29">
        <v>0</v>
      </c>
      <c r="H52" s="29">
        <f t="shared" si="14"/>
        <v>-172</v>
      </c>
      <c r="I52" s="29">
        <f>+'[1]PARA EL INFORME DE FEBRERO (3)'!F40</f>
        <v>531</v>
      </c>
      <c r="J52" s="29">
        <f t="shared" si="15"/>
        <v>531</v>
      </c>
      <c r="K52" s="29">
        <f>+'[1]PARA EL INFORME DE FEBRERO (3)'!E40</f>
        <v>531</v>
      </c>
      <c r="L52" s="29">
        <v>0</v>
      </c>
      <c r="M52" s="29">
        <f>+'[1]PARA EL INFORME DE FEBRERO (3)'!I40</f>
        <v>0</v>
      </c>
      <c r="N52" s="29">
        <f>+'[1]PARA EL INFORME DE FEBRERO (3)'!G40</f>
        <v>0</v>
      </c>
      <c r="O52" s="29">
        <f t="shared" si="16"/>
        <v>531</v>
      </c>
      <c r="P52" s="29">
        <f t="shared" si="6"/>
        <v>0</v>
      </c>
      <c r="Q52" s="29">
        <f t="shared" si="7"/>
        <v>531</v>
      </c>
      <c r="R52" s="29">
        <f>+'[1]PARA EL INFORME DE FEBRERO (3)'!H40</f>
        <v>0</v>
      </c>
      <c r="S52" s="29">
        <f t="shared" si="8"/>
        <v>0</v>
      </c>
      <c r="T52" s="30">
        <f t="shared" si="9"/>
        <v>0</v>
      </c>
      <c r="U52" s="30">
        <f t="shared" si="10"/>
        <v>0</v>
      </c>
      <c r="V52" s="30">
        <f t="shared" si="11"/>
        <v>0</v>
      </c>
    </row>
    <row r="53" spans="1:22" s="26" customFormat="1" x14ac:dyDescent="0.2">
      <c r="A53" s="26" t="s">
        <v>35</v>
      </c>
      <c r="B53" s="26" t="s">
        <v>70</v>
      </c>
      <c r="C53" s="26" t="s">
        <v>58</v>
      </c>
      <c r="D53" s="27" t="s">
        <v>124</v>
      </c>
      <c r="E53" s="28" t="s">
        <v>125</v>
      </c>
      <c r="F53" s="29">
        <v>100100</v>
      </c>
      <c r="G53" s="29">
        <v>0</v>
      </c>
      <c r="H53" s="29">
        <f t="shared" si="14"/>
        <v>0</v>
      </c>
      <c r="I53" s="29">
        <f>+'[1]PARA EL INFORME DE FEBRERO (3)'!F41</f>
        <v>100100</v>
      </c>
      <c r="J53" s="29">
        <f t="shared" si="15"/>
        <v>100100</v>
      </c>
      <c r="K53" s="29">
        <f>+'[1]PARA EL INFORME DE FEBRERO (3)'!E41</f>
        <v>100100</v>
      </c>
      <c r="L53" s="29">
        <v>0</v>
      </c>
      <c r="M53" s="29">
        <f>+'[1]PARA EL INFORME DE FEBRERO (3)'!I41</f>
        <v>0</v>
      </c>
      <c r="N53" s="29">
        <f>+'[1]PARA EL INFORME DE FEBRERO (3)'!G41</f>
        <v>0</v>
      </c>
      <c r="O53" s="29">
        <f t="shared" si="16"/>
        <v>100100</v>
      </c>
      <c r="P53" s="29">
        <f t="shared" si="6"/>
        <v>0</v>
      </c>
      <c r="Q53" s="29">
        <f t="shared" si="7"/>
        <v>100100</v>
      </c>
      <c r="R53" s="29">
        <f>+'[1]PARA EL INFORME DE FEBRERO (3)'!H41</f>
        <v>0</v>
      </c>
      <c r="S53" s="29">
        <f t="shared" si="8"/>
        <v>0</v>
      </c>
      <c r="T53" s="30">
        <f t="shared" si="9"/>
        <v>0</v>
      </c>
      <c r="U53" s="30">
        <f t="shared" si="10"/>
        <v>0</v>
      </c>
      <c r="V53" s="30">
        <f t="shared" si="11"/>
        <v>0</v>
      </c>
    </row>
    <row r="54" spans="1:22" s="26" customFormat="1" x14ac:dyDescent="0.2">
      <c r="A54" s="26" t="s">
        <v>35</v>
      </c>
      <c r="B54" s="26" t="s">
        <v>70</v>
      </c>
      <c r="C54" s="26" t="s">
        <v>48</v>
      </c>
      <c r="D54" s="27" t="s">
        <v>126</v>
      </c>
      <c r="E54" s="28" t="s">
        <v>127</v>
      </c>
      <c r="F54" s="29">
        <v>2272360</v>
      </c>
      <c r="G54" s="29">
        <v>0</v>
      </c>
      <c r="H54" s="29">
        <f t="shared" si="14"/>
        <v>-63902</v>
      </c>
      <c r="I54" s="29">
        <f>+'[1]PARA EL INFORME DE FEBRERO (3)'!F42</f>
        <v>2208458</v>
      </c>
      <c r="J54" s="29">
        <f t="shared" si="15"/>
        <v>2208458</v>
      </c>
      <c r="K54" s="29">
        <f>+'[1]PARA EL INFORME DE FEBRERO (3)'!E42</f>
        <v>2208458</v>
      </c>
      <c r="L54" s="29">
        <v>0</v>
      </c>
      <c r="M54" s="29">
        <f>+'[1]PARA EL INFORME DE FEBRERO (3)'!I42</f>
        <v>0</v>
      </c>
      <c r="N54" s="29">
        <f>+'[1]PARA EL INFORME DE FEBRERO (3)'!G42</f>
        <v>14976</v>
      </c>
      <c r="O54" s="29">
        <f t="shared" si="16"/>
        <v>2193482</v>
      </c>
      <c r="P54" s="29">
        <f t="shared" si="6"/>
        <v>0</v>
      </c>
      <c r="Q54" s="29">
        <f t="shared" si="7"/>
        <v>2193482</v>
      </c>
      <c r="R54" s="29">
        <f>+'[1]PARA EL INFORME DE FEBRERO (3)'!H42</f>
        <v>0</v>
      </c>
      <c r="S54" s="29">
        <f t="shared" si="8"/>
        <v>14976</v>
      </c>
      <c r="T54" s="30">
        <f t="shared" si="9"/>
        <v>0.67812020876104506</v>
      </c>
      <c r="U54" s="30">
        <f t="shared" si="10"/>
        <v>0</v>
      </c>
      <c r="V54" s="30">
        <f t="shared" si="11"/>
        <v>0.67812020876104506</v>
      </c>
    </row>
    <row r="55" spans="1:22" s="26" customFormat="1" hidden="1" x14ac:dyDescent="0.2">
      <c r="A55" s="26" t="s">
        <v>35</v>
      </c>
      <c r="B55" s="26" t="s">
        <v>70</v>
      </c>
      <c r="C55" s="26" t="s">
        <v>70</v>
      </c>
      <c r="D55" s="27" t="s">
        <v>128</v>
      </c>
      <c r="E55" s="28"/>
      <c r="F55" s="29"/>
      <c r="G55" s="29"/>
      <c r="H55" s="29">
        <f t="shared" si="14"/>
        <v>0</v>
      </c>
      <c r="I55" s="29">
        <f>+'[1]PARA EL INFORME DE FEBRERO (3)'!F43</f>
        <v>0</v>
      </c>
      <c r="J55" s="29">
        <f t="shared" si="15"/>
        <v>0</v>
      </c>
      <c r="K55" s="29">
        <f>+'[1]PARA EL INFORME DE FEBRERO (3)'!E43</f>
        <v>0</v>
      </c>
      <c r="L55" s="29">
        <v>0</v>
      </c>
      <c r="M55" s="29">
        <f>+'[1]PARA EL INFORME DE FEBRERO (3)'!I43</f>
        <v>0</v>
      </c>
      <c r="N55" s="29">
        <f>+'[1]PARA EL INFORME DE FEBRERO (3)'!G43</f>
        <v>0</v>
      </c>
      <c r="O55" s="29">
        <f t="shared" si="16"/>
        <v>0</v>
      </c>
      <c r="P55" s="29">
        <f t="shared" si="6"/>
        <v>0</v>
      </c>
      <c r="Q55" s="29">
        <f t="shared" si="7"/>
        <v>0</v>
      </c>
      <c r="R55" s="29">
        <f>+'[1]PARA EL INFORME DE FEBRERO (3)'!H43</f>
        <v>0</v>
      </c>
      <c r="S55" s="29">
        <f t="shared" si="8"/>
        <v>0</v>
      </c>
      <c r="T55" s="30" t="e">
        <f t="shared" si="9"/>
        <v>#DIV/0!</v>
      </c>
      <c r="U55" s="30" t="e">
        <f t="shared" si="10"/>
        <v>#DIV/0!</v>
      </c>
      <c r="V55" s="30" t="e">
        <f t="shared" si="11"/>
        <v>#DIV/0!</v>
      </c>
    </row>
    <row r="56" spans="1:22" s="26" customFormat="1" x14ac:dyDescent="0.2">
      <c r="A56" s="26" t="s">
        <v>35</v>
      </c>
      <c r="B56" s="26" t="s">
        <v>70</v>
      </c>
      <c r="C56" s="26" t="s">
        <v>63</v>
      </c>
      <c r="D56" s="27" t="s">
        <v>129</v>
      </c>
      <c r="E56" s="28" t="s">
        <v>130</v>
      </c>
      <c r="F56" s="29">
        <v>5134090</v>
      </c>
      <c r="G56" s="29">
        <v>0</v>
      </c>
      <c r="H56" s="29">
        <f t="shared" si="14"/>
        <v>-83093</v>
      </c>
      <c r="I56" s="29">
        <f>+'[1]PARA EL INFORME DE FEBRERO (3)'!F44</f>
        <v>5050997</v>
      </c>
      <c r="J56" s="29">
        <f t="shared" si="15"/>
        <v>5050997</v>
      </c>
      <c r="K56" s="29">
        <f>+'[1]PARA EL INFORME DE FEBRERO (3)'!E44</f>
        <v>5011812</v>
      </c>
      <c r="L56" s="29">
        <v>0</v>
      </c>
      <c r="M56" s="29">
        <f>+'[1]PARA EL INFORME DE FEBRERO (3)'!I44</f>
        <v>43957.13</v>
      </c>
      <c r="N56" s="29">
        <f>+'[1]PARA EL INFORME DE FEBRERO (3)'!G44</f>
        <v>43960.33</v>
      </c>
      <c r="O56" s="29">
        <f t="shared" si="16"/>
        <v>4967851.67</v>
      </c>
      <c r="P56" s="29">
        <f t="shared" si="6"/>
        <v>39185</v>
      </c>
      <c r="Q56" s="29">
        <f t="shared" si="7"/>
        <v>5007036.67</v>
      </c>
      <c r="R56" s="29">
        <f>+'[1]PARA EL INFORME DE FEBRERO (3)'!H44</f>
        <v>615.6</v>
      </c>
      <c r="S56" s="29">
        <f t="shared" si="8"/>
        <v>43344.73</v>
      </c>
      <c r="T56" s="30">
        <f t="shared" si="9"/>
        <v>0.87713445755746633</v>
      </c>
      <c r="U56" s="30">
        <f t="shared" si="10"/>
        <v>0.87026640483057105</v>
      </c>
      <c r="V56" s="30">
        <f t="shared" si="11"/>
        <v>0.870329758659528</v>
      </c>
    </row>
    <row r="57" spans="1:22" s="26" customFormat="1" x14ac:dyDescent="0.2">
      <c r="A57" s="26" t="s">
        <v>35</v>
      </c>
      <c r="B57" s="26" t="s">
        <v>51</v>
      </c>
      <c r="C57" s="26" t="s">
        <v>35</v>
      </c>
      <c r="D57" s="27" t="s">
        <v>131</v>
      </c>
      <c r="E57" s="28" t="s">
        <v>132</v>
      </c>
      <c r="F57" s="29">
        <v>16204121</v>
      </c>
      <c r="G57" s="29">
        <v>0</v>
      </c>
      <c r="H57" s="29">
        <f t="shared" si="14"/>
        <v>-261527</v>
      </c>
      <c r="I57" s="29">
        <f>+'[1]PARA EL INFORME DE FEBRERO (3)'!F45</f>
        <v>15942594</v>
      </c>
      <c r="J57" s="29">
        <f t="shared" si="15"/>
        <v>15942594</v>
      </c>
      <c r="K57" s="29">
        <f>+'[1]PARA EL INFORME DE FEBRERO (3)'!E45</f>
        <v>5514594</v>
      </c>
      <c r="L57" s="29">
        <v>0</v>
      </c>
      <c r="M57" s="29">
        <f>+'[1]PARA EL INFORME DE FEBRERO (3)'!I45</f>
        <v>0</v>
      </c>
      <c r="N57" s="29">
        <f>+'[1]PARA EL INFORME DE FEBRERO (3)'!G45</f>
        <v>0</v>
      </c>
      <c r="O57" s="29">
        <f t="shared" si="16"/>
        <v>5514594</v>
      </c>
      <c r="P57" s="29">
        <f t="shared" si="6"/>
        <v>10428000</v>
      </c>
      <c r="Q57" s="29">
        <f t="shared" si="7"/>
        <v>15942594</v>
      </c>
      <c r="R57" s="29">
        <f>+'[1]PARA EL INFORME DE FEBRERO (3)'!H45</f>
        <v>0</v>
      </c>
      <c r="S57" s="29">
        <f t="shared" si="8"/>
        <v>0</v>
      </c>
      <c r="T57" s="30">
        <f t="shared" si="9"/>
        <v>0</v>
      </c>
      <c r="U57" s="30">
        <f t="shared" si="10"/>
        <v>0</v>
      </c>
      <c r="V57" s="30">
        <f t="shared" si="11"/>
        <v>0</v>
      </c>
    </row>
    <row r="58" spans="1:22" s="26" customFormat="1" x14ac:dyDescent="0.2">
      <c r="A58" s="26" t="s">
        <v>35</v>
      </c>
      <c r="B58" s="26" t="s">
        <v>51</v>
      </c>
      <c r="C58" s="26" t="s">
        <v>38</v>
      </c>
      <c r="D58" s="27" t="s">
        <v>133</v>
      </c>
      <c r="E58" s="28" t="s">
        <v>134</v>
      </c>
      <c r="F58" s="29">
        <v>400000</v>
      </c>
      <c r="G58" s="29">
        <v>0</v>
      </c>
      <c r="H58" s="29">
        <f t="shared" si="14"/>
        <v>0</v>
      </c>
      <c r="I58" s="29">
        <f>+'[1]PARA EL INFORME DE FEBRERO (3)'!F46</f>
        <v>400000</v>
      </c>
      <c r="J58" s="29">
        <f t="shared" si="15"/>
        <v>400000</v>
      </c>
      <c r="K58" s="29">
        <f>+'[1]PARA EL INFORME DE FEBRERO (3)'!E46</f>
        <v>400000</v>
      </c>
      <c r="L58" s="29">
        <v>0</v>
      </c>
      <c r="M58" s="29">
        <f>+'[1]PARA EL INFORME DE FEBRERO (3)'!I46</f>
        <v>14325.31</v>
      </c>
      <c r="N58" s="29">
        <f>+'[1]PARA EL INFORME DE FEBRERO (3)'!G46</f>
        <v>32652.77</v>
      </c>
      <c r="O58" s="29">
        <f t="shared" si="16"/>
        <v>367347.23</v>
      </c>
      <c r="P58" s="29">
        <f t="shared" si="6"/>
        <v>0</v>
      </c>
      <c r="Q58" s="29">
        <f t="shared" si="7"/>
        <v>367347.23</v>
      </c>
      <c r="R58" s="29">
        <f>+'[1]PARA EL INFORME DE FEBRERO (3)'!H46</f>
        <v>20716.32</v>
      </c>
      <c r="S58" s="29">
        <f t="shared" si="8"/>
        <v>11936.45</v>
      </c>
      <c r="T58" s="30">
        <f t="shared" si="9"/>
        <v>8.163192500000001</v>
      </c>
      <c r="U58" s="30">
        <f t="shared" si="10"/>
        <v>3.5813275</v>
      </c>
      <c r="V58" s="30">
        <f t="shared" si="11"/>
        <v>8.163192500000001</v>
      </c>
    </row>
    <row r="59" spans="1:22" s="26" customFormat="1" x14ac:dyDescent="0.2">
      <c r="A59" s="26" t="s">
        <v>35</v>
      </c>
      <c r="B59" s="26" t="s">
        <v>135</v>
      </c>
      <c r="C59" s="26" t="s">
        <v>35</v>
      </c>
      <c r="D59" s="27" t="s">
        <v>136</v>
      </c>
      <c r="E59" s="28" t="s">
        <v>137</v>
      </c>
      <c r="F59" s="29">
        <v>83488</v>
      </c>
      <c r="G59" s="29">
        <v>0</v>
      </c>
      <c r="H59" s="29">
        <f t="shared" si="14"/>
        <v>57391</v>
      </c>
      <c r="I59" s="29">
        <f>+'[1]PARA EL INFORME DE FEBRERO (3)'!F47</f>
        <v>140879</v>
      </c>
      <c r="J59" s="29">
        <f t="shared" si="15"/>
        <v>140879</v>
      </c>
      <c r="K59" s="29">
        <f>+'[1]PARA EL INFORME DE FEBRERO (3)'!E47</f>
        <v>140879</v>
      </c>
      <c r="L59" s="29">
        <v>0</v>
      </c>
      <c r="M59" s="29">
        <f>+'[1]PARA EL INFORME DE FEBRERO (3)'!I47</f>
        <v>0</v>
      </c>
      <c r="N59" s="29">
        <f>+'[1]PARA EL INFORME DE FEBRERO (3)'!G47</f>
        <v>0</v>
      </c>
      <c r="O59" s="29">
        <f t="shared" si="16"/>
        <v>140879</v>
      </c>
      <c r="P59" s="29">
        <f t="shared" si="6"/>
        <v>0</v>
      </c>
      <c r="Q59" s="29">
        <f t="shared" si="7"/>
        <v>140879</v>
      </c>
      <c r="R59" s="29">
        <f>+'[1]PARA EL INFORME DE FEBRERO (3)'!H47</f>
        <v>0</v>
      </c>
      <c r="S59" s="29">
        <f t="shared" si="8"/>
        <v>0</v>
      </c>
      <c r="T59" s="30">
        <f t="shared" si="9"/>
        <v>0</v>
      </c>
      <c r="U59" s="30">
        <f t="shared" si="10"/>
        <v>0</v>
      </c>
      <c r="V59" s="30">
        <f t="shared" si="11"/>
        <v>0</v>
      </c>
    </row>
    <row r="60" spans="1:22" s="26" customFormat="1" x14ac:dyDescent="0.2">
      <c r="A60" s="26" t="s">
        <v>35</v>
      </c>
      <c r="B60" s="26" t="s">
        <v>135</v>
      </c>
      <c r="C60" s="26" t="s">
        <v>38</v>
      </c>
      <c r="D60" s="27" t="s">
        <v>138</v>
      </c>
      <c r="E60" s="28" t="s">
        <v>139</v>
      </c>
      <c r="F60" s="29">
        <v>82193</v>
      </c>
      <c r="G60" s="29">
        <v>0</v>
      </c>
      <c r="H60" s="29">
        <f t="shared" si="14"/>
        <v>-1129</v>
      </c>
      <c r="I60" s="29">
        <f>+'[1]PARA EL INFORME DE FEBRERO (3)'!F48</f>
        <v>81064</v>
      </c>
      <c r="J60" s="29">
        <f t="shared" si="15"/>
        <v>81064</v>
      </c>
      <c r="K60" s="29">
        <f>+'[1]PARA EL INFORME DE FEBRERO (3)'!E48</f>
        <v>80064</v>
      </c>
      <c r="L60" s="29">
        <v>0</v>
      </c>
      <c r="M60" s="29">
        <f>+'[1]PARA EL INFORME DE FEBRERO (3)'!I48</f>
        <v>15739.7</v>
      </c>
      <c r="N60" s="29">
        <f>+'[1]PARA EL INFORME DE FEBRERO (3)'!G48</f>
        <v>15751.7</v>
      </c>
      <c r="O60" s="29">
        <f t="shared" si="16"/>
        <v>64312.3</v>
      </c>
      <c r="P60" s="29">
        <f t="shared" si="6"/>
        <v>1000</v>
      </c>
      <c r="Q60" s="29">
        <f t="shared" si="7"/>
        <v>65312.3</v>
      </c>
      <c r="R60" s="29">
        <f>+'[1]PARA EL INFORME DE FEBRERO (3)'!H48</f>
        <v>299.60000000000002</v>
      </c>
      <c r="S60" s="29">
        <f t="shared" si="8"/>
        <v>15452.1</v>
      </c>
      <c r="T60" s="30">
        <f t="shared" si="9"/>
        <v>19.673885891286972</v>
      </c>
      <c r="U60" s="30">
        <f t="shared" si="10"/>
        <v>19.416387052205668</v>
      </c>
      <c r="V60" s="30">
        <f t="shared" si="11"/>
        <v>19.431190170729302</v>
      </c>
    </row>
    <row r="61" spans="1:22" s="26" customFormat="1" x14ac:dyDescent="0.2">
      <c r="A61" s="26" t="s">
        <v>35</v>
      </c>
      <c r="B61" s="26" t="s">
        <v>135</v>
      </c>
      <c r="C61" s="26" t="s">
        <v>41</v>
      </c>
      <c r="D61" s="27" t="s">
        <v>140</v>
      </c>
      <c r="E61" s="28" t="s">
        <v>141</v>
      </c>
      <c r="F61" s="29">
        <v>2200</v>
      </c>
      <c r="G61" s="29">
        <v>0</v>
      </c>
      <c r="H61" s="29">
        <f t="shared" si="14"/>
        <v>0</v>
      </c>
      <c r="I61" s="29">
        <f>+'[1]PARA EL INFORME DE FEBRERO (3)'!F49</f>
        <v>2200</v>
      </c>
      <c r="J61" s="29">
        <f t="shared" si="15"/>
        <v>2200</v>
      </c>
      <c r="K61" s="29">
        <f>+'[1]PARA EL INFORME DE FEBRERO (3)'!E49</f>
        <v>2200</v>
      </c>
      <c r="L61" s="29">
        <v>0</v>
      </c>
      <c r="M61" s="29">
        <f>+'[1]PARA EL INFORME DE FEBRERO (3)'!I49</f>
        <v>0</v>
      </c>
      <c r="N61" s="29">
        <f>+'[1]PARA EL INFORME DE FEBRERO (3)'!G49</f>
        <v>0</v>
      </c>
      <c r="O61" s="29">
        <f t="shared" si="16"/>
        <v>2200</v>
      </c>
      <c r="P61" s="29">
        <f t="shared" si="6"/>
        <v>0</v>
      </c>
      <c r="Q61" s="29">
        <f t="shared" si="7"/>
        <v>2200</v>
      </c>
      <c r="R61" s="29">
        <f>+'[1]PARA EL INFORME DE FEBRERO (3)'!H49</f>
        <v>0</v>
      </c>
      <c r="S61" s="29">
        <f t="shared" si="8"/>
        <v>0</v>
      </c>
      <c r="T61" s="30">
        <f t="shared" si="9"/>
        <v>0</v>
      </c>
      <c r="U61" s="30">
        <f t="shared" si="10"/>
        <v>0</v>
      </c>
      <c r="V61" s="30">
        <f t="shared" si="11"/>
        <v>0</v>
      </c>
    </row>
    <row r="62" spans="1:22" s="26" customFormat="1" x14ac:dyDescent="0.2">
      <c r="A62" s="26" t="s">
        <v>35</v>
      </c>
      <c r="B62" s="26" t="s">
        <v>135</v>
      </c>
      <c r="C62" s="26" t="s">
        <v>58</v>
      </c>
      <c r="D62" s="27" t="s">
        <v>142</v>
      </c>
      <c r="E62" s="28" t="s">
        <v>143</v>
      </c>
      <c r="F62" s="29">
        <v>500</v>
      </c>
      <c r="G62" s="29">
        <v>0</v>
      </c>
      <c r="H62" s="29">
        <f t="shared" si="14"/>
        <v>0</v>
      </c>
      <c r="I62" s="29">
        <f>+'[1]PARA EL INFORME DE FEBRERO (3)'!F50</f>
        <v>500</v>
      </c>
      <c r="J62" s="29">
        <f t="shared" si="15"/>
        <v>500</v>
      </c>
      <c r="K62" s="29">
        <f>+'[1]PARA EL INFORME DE FEBRERO (3)'!E50</f>
        <v>500</v>
      </c>
      <c r="L62" s="29">
        <v>0</v>
      </c>
      <c r="M62" s="29">
        <f>+'[1]PARA EL INFORME DE FEBRERO (3)'!I50</f>
        <v>0</v>
      </c>
      <c r="N62" s="29">
        <f>+'[1]PARA EL INFORME DE FEBRERO (3)'!G50</f>
        <v>0</v>
      </c>
      <c r="O62" s="29">
        <f t="shared" si="16"/>
        <v>500</v>
      </c>
      <c r="P62" s="29">
        <f t="shared" si="6"/>
        <v>0</v>
      </c>
      <c r="Q62" s="29">
        <f t="shared" si="7"/>
        <v>500</v>
      </c>
      <c r="R62" s="29">
        <f>+'[1]PARA EL INFORME DE FEBRERO (3)'!H50</f>
        <v>0</v>
      </c>
      <c r="S62" s="29">
        <f t="shared" si="8"/>
        <v>0</v>
      </c>
      <c r="T62" s="30">
        <f t="shared" si="9"/>
        <v>0</v>
      </c>
      <c r="U62" s="30">
        <f t="shared" si="10"/>
        <v>0</v>
      </c>
      <c r="V62" s="30">
        <f t="shared" si="11"/>
        <v>0</v>
      </c>
    </row>
    <row r="63" spans="1:22" s="26" customFormat="1" x14ac:dyDescent="0.2">
      <c r="A63" s="26" t="s">
        <v>35</v>
      </c>
      <c r="B63" s="26" t="s">
        <v>135</v>
      </c>
      <c r="C63" s="26" t="s">
        <v>48</v>
      </c>
      <c r="D63" s="27" t="s">
        <v>144</v>
      </c>
      <c r="E63" s="28" t="s">
        <v>145</v>
      </c>
      <c r="F63" s="29">
        <v>157918</v>
      </c>
      <c r="G63" s="29">
        <v>0</v>
      </c>
      <c r="H63" s="29">
        <f t="shared" si="14"/>
        <v>-60674</v>
      </c>
      <c r="I63" s="29">
        <f>+'[1]PARA EL INFORME DE FEBRERO (3)'!F51</f>
        <v>97244</v>
      </c>
      <c r="J63" s="29">
        <f t="shared" si="15"/>
        <v>97244</v>
      </c>
      <c r="K63" s="29">
        <f>+'[1]PARA EL INFORME DE FEBRERO (3)'!E51</f>
        <v>97244</v>
      </c>
      <c r="L63" s="29">
        <v>0</v>
      </c>
      <c r="M63" s="29">
        <f>+'[1]PARA EL INFORME DE FEBRERO (3)'!I51</f>
        <v>16259.72</v>
      </c>
      <c r="N63" s="29">
        <f>+'[1]PARA EL INFORME DE FEBRERO (3)'!G51</f>
        <v>16259.72</v>
      </c>
      <c r="O63" s="29">
        <f t="shared" si="16"/>
        <v>80984.28</v>
      </c>
      <c r="P63" s="29">
        <f t="shared" si="6"/>
        <v>0</v>
      </c>
      <c r="Q63" s="29">
        <f t="shared" si="7"/>
        <v>80984.28</v>
      </c>
      <c r="R63" s="29">
        <f>+'[1]PARA EL INFORME DE FEBRERO (3)'!H51</f>
        <v>0</v>
      </c>
      <c r="S63" s="29">
        <f t="shared" si="8"/>
        <v>16259.72</v>
      </c>
      <c r="T63" s="30">
        <f t="shared" si="9"/>
        <v>16.720538028053145</v>
      </c>
      <c r="U63" s="30">
        <f t="shared" si="10"/>
        <v>16.720538028053145</v>
      </c>
      <c r="V63" s="30">
        <f t="shared" si="11"/>
        <v>16.720538028053145</v>
      </c>
    </row>
    <row r="64" spans="1:22" s="26" customFormat="1" x14ac:dyDescent="0.2">
      <c r="A64" s="26" t="s">
        <v>35</v>
      </c>
      <c r="B64" s="26" t="s">
        <v>135</v>
      </c>
      <c r="C64" s="26" t="s">
        <v>63</v>
      </c>
      <c r="D64" s="27" t="s">
        <v>146</v>
      </c>
      <c r="E64" s="28" t="s">
        <v>147</v>
      </c>
      <c r="F64" s="29">
        <v>882938</v>
      </c>
      <c r="G64" s="29">
        <v>0</v>
      </c>
      <c r="H64" s="29">
        <f t="shared" si="14"/>
        <v>14761</v>
      </c>
      <c r="I64" s="29">
        <f>+'[1]PARA EL INFORME DE FEBRERO (3)'!F52</f>
        <v>897699</v>
      </c>
      <c r="J64" s="29">
        <f t="shared" si="15"/>
        <v>897699</v>
      </c>
      <c r="K64" s="29">
        <f>+'[1]PARA EL INFORME DE FEBRERO (3)'!E52</f>
        <v>897699</v>
      </c>
      <c r="L64" s="29">
        <v>0</v>
      </c>
      <c r="M64" s="29">
        <f>+'[1]PARA EL INFORME DE FEBRERO (3)'!I52</f>
        <v>17102.22</v>
      </c>
      <c r="N64" s="29">
        <f>+'[1]PARA EL INFORME DE FEBRERO (3)'!G52</f>
        <v>17102.22</v>
      </c>
      <c r="O64" s="29">
        <f t="shared" si="16"/>
        <v>880596.78</v>
      </c>
      <c r="P64" s="29">
        <f t="shared" si="6"/>
        <v>0</v>
      </c>
      <c r="Q64" s="29">
        <f t="shared" si="7"/>
        <v>880596.78</v>
      </c>
      <c r="R64" s="29">
        <f>+'[1]PARA EL INFORME DE FEBRERO (3)'!H52</f>
        <v>0</v>
      </c>
      <c r="S64" s="29">
        <f t="shared" si="8"/>
        <v>17102.22</v>
      </c>
      <c r="T64" s="30">
        <f t="shared" si="9"/>
        <v>1.9051174168624452</v>
      </c>
      <c r="U64" s="30">
        <f t="shared" si="10"/>
        <v>1.9051174168624452</v>
      </c>
      <c r="V64" s="30">
        <f t="shared" si="11"/>
        <v>1.9051174168624452</v>
      </c>
    </row>
    <row r="65" spans="1:23" s="26" customFormat="1" x14ac:dyDescent="0.2">
      <c r="D65" s="27" t="s">
        <v>148</v>
      </c>
      <c r="E65" s="28" t="s">
        <v>149</v>
      </c>
      <c r="F65" s="29">
        <f>SUM(F66:F74)</f>
        <v>8915019</v>
      </c>
      <c r="G65" s="29">
        <f t="shared" ref="G65:R65" si="17">SUM(G66:G74)</f>
        <v>0</v>
      </c>
      <c r="H65" s="29">
        <f t="shared" si="17"/>
        <v>250272</v>
      </c>
      <c r="I65" s="29">
        <f t="shared" si="17"/>
        <v>9165291</v>
      </c>
      <c r="J65" s="29">
        <f t="shared" si="17"/>
        <v>9165291</v>
      </c>
      <c r="K65" s="29">
        <f t="shared" si="17"/>
        <v>6665291</v>
      </c>
      <c r="L65" s="29">
        <f>115282.66+683000+30213.84+199999.94</f>
        <v>1028496.44</v>
      </c>
      <c r="M65" s="29">
        <f t="shared" si="17"/>
        <v>1835195.49</v>
      </c>
      <c r="N65" s="29">
        <f t="shared" si="17"/>
        <v>1866468.03</v>
      </c>
      <c r="O65" s="29">
        <f t="shared" si="16"/>
        <v>4798822.97</v>
      </c>
      <c r="P65" s="29">
        <f t="shared" si="6"/>
        <v>2500000</v>
      </c>
      <c r="Q65" s="29">
        <f t="shared" si="7"/>
        <v>7298822.9699999997</v>
      </c>
      <c r="R65" s="29">
        <f t="shared" si="17"/>
        <v>1348140.78</v>
      </c>
      <c r="S65" s="29">
        <f t="shared" si="8"/>
        <v>518327.25</v>
      </c>
      <c r="T65" s="30">
        <f t="shared" si="9"/>
        <v>28.002798827538061</v>
      </c>
      <c r="U65" s="30">
        <f t="shared" si="10"/>
        <v>20.023319390513624</v>
      </c>
      <c r="V65" s="30">
        <f t="shared" si="11"/>
        <v>20.364525578074936</v>
      </c>
      <c r="W65" s="29"/>
    </row>
    <row r="66" spans="1:23" s="26" customFormat="1" hidden="1" x14ac:dyDescent="0.2">
      <c r="A66" s="26" t="s">
        <v>35</v>
      </c>
      <c r="B66" s="26" t="s">
        <v>63</v>
      </c>
      <c r="C66" s="26" t="s">
        <v>35</v>
      </c>
      <c r="D66" s="27"/>
      <c r="E66" s="28" t="s">
        <v>150</v>
      </c>
      <c r="F66" s="29">
        <v>1477867.5</v>
      </c>
      <c r="G66" s="29"/>
      <c r="H66" s="29">
        <f t="shared" ref="H66:H74" si="18">+I66-F66</f>
        <v>98982</v>
      </c>
      <c r="I66" s="29">
        <f>+'[1]PARA EL INFORME DE FEBRERO (3)'!F53</f>
        <v>1576849.5</v>
      </c>
      <c r="J66" s="29">
        <f t="shared" ref="J66:J74" si="19">+F66+H66</f>
        <v>1576849.5</v>
      </c>
      <c r="K66" s="29">
        <f>+'[1]PARA EL INFORME DE FEBRERO (3)'!E53</f>
        <v>1576849.5</v>
      </c>
      <c r="L66" s="29"/>
      <c r="M66" s="29">
        <f>+'[1]PARA EL INFORME DE FEBRERO (3)'!I53</f>
        <v>393960.49</v>
      </c>
      <c r="N66" s="29">
        <f>+'[1]PARA EL INFORME DE FEBRERO (3)'!G53</f>
        <v>393960.49</v>
      </c>
      <c r="O66" s="29">
        <f t="shared" si="16"/>
        <v>1182889.01</v>
      </c>
      <c r="P66" s="29">
        <f t="shared" si="6"/>
        <v>0</v>
      </c>
      <c r="Q66" s="29">
        <f t="shared" si="7"/>
        <v>1182889.01</v>
      </c>
      <c r="R66" s="29">
        <f>+'[1]PARA EL INFORME DE FEBRERO (3)'!H53</f>
        <v>36486.089999999997</v>
      </c>
      <c r="S66" s="29">
        <f t="shared" si="8"/>
        <v>357474.4</v>
      </c>
      <c r="T66" s="30">
        <f t="shared" si="9"/>
        <v>24.984026059557362</v>
      </c>
      <c r="U66" s="30">
        <f t="shared" si="10"/>
        <v>24.984026059557362</v>
      </c>
      <c r="V66" s="30">
        <f t="shared" si="11"/>
        <v>24.984026059557362</v>
      </c>
    </row>
    <row r="67" spans="1:23" s="26" customFormat="1" hidden="1" x14ac:dyDescent="0.2">
      <c r="A67" s="26" t="s">
        <v>35</v>
      </c>
      <c r="B67" s="26" t="s">
        <v>63</v>
      </c>
      <c r="C67" s="26" t="s">
        <v>38</v>
      </c>
      <c r="D67" s="27"/>
      <c r="E67" s="28" t="s">
        <v>151</v>
      </c>
      <c r="F67" s="29">
        <v>240643</v>
      </c>
      <c r="G67" s="29"/>
      <c r="H67" s="29">
        <f t="shared" si="18"/>
        <v>88950</v>
      </c>
      <c r="I67" s="29">
        <f>+'[1]PARA EL INFORME DE FEBRERO (3)'!F54</f>
        <v>329593</v>
      </c>
      <c r="J67" s="29">
        <f t="shared" si="19"/>
        <v>329593</v>
      </c>
      <c r="K67" s="29">
        <f>+'[1]PARA EL INFORME DE FEBRERO (3)'!E54</f>
        <v>329593</v>
      </c>
      <c r="L67" s="29"/>
      <c r="M67" s="29">
        <f>+'[1]PARA EL INFORME DE FEBRERO (3)'!I54</f>
        <v>320054.49</v>
      </c>
      <c r="N67" s="29">
        <f>+'[1]PARA EL INFORME DE FEBRERO (3)'!G54</f>
        <v>329456.53000000003</v>
      </c>
      <c r="O67" s="29">
        <f t="shared" si="16"/>
        <v>136.46999999997206</v>
      </c>
      <c r="P67" s="29">
        <f t="shared" si="6"/>
        <v>0</v>
      </c>
      <c r="Q67" s="29">
        <f t="shared" si="7"/>
        <v>136.46999999997206</v>
      </c>
      <c r="R67" s="29">
        <f>+'[1]PARA EL INFORME DE FEBRERO (3)'!H54</f>
        <v>296119.93</v>
      </c>
      <c r="S67" s="29">
        <f t="shared" si="8"/>
        <v>33336.600000000035</v>
      </c>
      <c r="T67" s="30">
        <f t="shared" si="9"/>
        <v>99.958594387623535</v>
      </c>
      <c r="U67" s="30">
        <f t="shared" si="10"/>
        <v>97.105973124429212</v>
      </c>
      <c r="V67" s="30">
        <f t="shared" si="11"/>
        <v>99.958594387623535</v>
      </c>
    </row>
    <row r="68" spans="1:23" s="26" customFormat="1" hidden="1" x14ac:dyDescent="0.2">
      <c r="A68" s="26" t="s">
        <v>35</v>
      </c>
      <c r="B68" s="26" t="s">
        <v>63</v>
      </c>
      <c r="C68" s="26" t="s">
        <v>41</v>
      </c>
      <c r="D68" s="27"/>
      <c r="E68" s="28" t="s">
        <v>152</v>
      </c>
      <c r="F68" s="29">
        <v>210</v>
      </c>
      <c r="G68" s="29"/>
      <c r="H68" s="29">
        <f t="shared" si="18"/>
        <v>6761</v>
      </c>
      <c r="I68" s="29">
        <f>+'[1]PARA EL INFORME DE FEBRERO (3)'!F55</f>
        <v>6971</v>
      </c>
      <c r="J68" s="29">
        <f t="shared" si="19"/>
        <v>6971</v>
      </c>
      <c r="K68" s="29">
        <f>+'[1]PARA EL INFORME DE FEBRERO (3)'!E55</f>
        <v>6971</v>
      </c>
      <c r="L68" s="29"/>
      <c r="M68" s="29">
        <f>+'[1]PARA EL INFORME DE FEBRERO (3)'!I55</f>
        <v>6376.27</v>
      </c>
      <c r="N68" s="29">
        <f>+'[1]PARA EL INFORME DE FEBRERO (3)'!G55</f>
        <v>6376.27</v>
      </c>
      <c r="O68" s="29">
        <f t="shared" si="16"/>
        <v>594.72999999999956</v>
      </c>
      <c r="P68" s="29">
        <f t="shared" si="6"/>
        <v>0</v>
      </c>
      <c r="Q68" s="29">
        <f t="shared" si="7"/>
        <v>594.72999999999956</v>
      </c>
      <c r="R68" s="29">
        <f>+'[1]PARA EL INFORME DE FEBRERO (3)'!H55</f>
        <v>6376.27</v>
      </c>
      <c r="S68" s="29">
        <f t="shared" si="8"/>
        <v>0</v>
      </c>
      <c r="T68" s="30">
        <f t="shared" si="9"/>
        <v>91.468512408549714</v>
      </c>
      <c r="U68" s="30">
        <f t="shared" si="10"/>
        <v>91.468512408549714</v>
      </c>
      <c r="V68" s="30">
        <f t="shared" si="11"/>
        <v>91.468512408549714</v>
      </c>
    </row>
    <row r="69" spans="1:23" s="26" customFormat="1" hidden="1" x14ac:dyDescent="0.2">
      <c r="A69" s="26" t="s">
        <v>35</v>
      </c>
      <c r="B69" s="26" t="s">
        <v>63</v>
      </c>
      <c r="C69" s="26" t="s">
        <v>58</v>
      </c>
      <c r="D69" s="27"/>
      <c r="E69" s="28" t="s">
        <v>153</v>
      </c>
      <c r="F69" s="29">
        <v>246869</v>
      </c>
      <c r="G69" s="29"/>
      <c r="H69" s="29">
        <f t="shared" si="18"/>
        <v>12743</v>
      </c>
      <c r="I69" s="29">
        <f>+'[1]PARA EL INFORME DE FEBRERO (3)'!F56</f>
        <v>259612</v>
      </c>
      <c r="J69" s="29">
        <f t="shared" si="19"/>
        <v>259612</v>
      </c>
      <c r="K69" s="29">
        <f>+'[1]PARA EL INFORME DE FEBRERO (3)'!E56</f>
        <v>259612</v>
      </c>
      <c r="L69" s="29"/>
      <c r="M69" s="29">
        <f>+'[1]PARA EL INFORME DE FEBRERO (3)'!I56</f>
        <v>45268.61</v>
      </c>
      <c r="N69" s="29">
        <f>+'[1]PARA EL INFORME DE FEBRERO (3)'!G56</f>
        <v>45268.61</v>
      </c>
      <c r="O69" s="29">
        <f t="shared" si="16"/>
        <v>214343.39</v>
      </c>
      <c r="P69" s="29">
        <f t="shared" si="6"/>
        <v>0</v>
      </c>
      <c r="Q69" s="29">
        <f t="shared" si="7"/>
        <v>214343.39</v>
      </c>
      <c r="R69" s="29">
        <f>+'[1]PARA EL INFORME DE FEBRERO (3)'!H56</f>
        <v>0</v>
      </c>
      <c r="S69" s="29">
        <f t="shared" si="8"/>
        <v>45268.61</v>
      </c>
      <c r="T69" s="30">
        <f t="shared" si="9"/>
        <v>17.437025253069965</v>
      </c>
      <c r="U69" s="30">
        <f t="shared" si="10"/>
        <v>17.437025253069965</v>
      </c>
      <c r="V69" s="30">
        <f t="shared" si="11"/>
        <v>17.437025253069965</v>
      </c>
    </row>
    <row r="70" spans="1:23" s="26" customFormat="1" hidden="1" x14ac:dyDescent="0.2">
      <c r="A70" s="26" t="s">
        <v>35</v>
      </c>
      <c r="B70" s="26" t="s">
        <v>63</v>
      </c>
      <c r="C70" s="26" t="s">
        <v>48</v>
      </c>
      <c r="D70" s="27"/>
      <c r="E70" s="28" t="s">
        <v>154</v>
      </c>
      <c r="F70" s="29">
        <v>3040</v>
      </c>
      <c r="G70" s="29"/>
      <c r="H70" s="29">
        <f t="shared" si="18"/>
        <v>245</v>
      </c>
      <c r="I70" s="29">
        <f>+'[1]PARA EL INFORME DE FEBRERO (3)'!F57</f>
        <v>3285</v>
      </c>
      <c r="J70" s="29">
        <f t="shared" si="19"/>
        <v>3285</v>
      </c>
      <c r="K70" s="29">
        <f>+'[1]PARA EL INFORME DE FEBRERO (3)'!E57</f>
        <v>3285</v>
      </c>
      <c r="L70" s="29"/>
      <c r="M70" s="29">
        <f>+'[1]PARA EL INFORME DE FEBRERO (3)'!I57</f>
        <v>0</v>
      </c>
      <c r="N70" s="29">
        <f>+'[1]PARA EL INFORME DE FEBRERO (3)'!G57</f>
        <v>30</v>
      </c>
      <c r="O70" s="29">
        <f t="shared" si="16"/>
        <v>3255</v>
      </c>
      <c r="P70" s="29">
        <f t="shared" si="6"/>
        <v>0</v>
      </c>
      <c r="Q70" s="29">
        <f t="shared" si="7"/>
        <v>3255</v>
      </c>
      <c r="R70" s="29">
        <f>+'[1]PARA EL INFORME DE FEBRERO (3)'!H57</f>
        <v>0</v>
      </c>
      <c r="S70" s="29">
        <f t="shared" si="8"/>
        <v>30</v>
      </c>
      <c r="T70" s="30">
        <f t="shared" si="9"/>
        <v>0.91324200913242004</v>
      </c>
      <c r="U70" s="30">
        <f t="shared" si="10"/>
        <v>0</v>
      </c>
      <c r="V70" s="30">
        <f t="shared" si="11"/>
        <v>0.91324200913242004</v>
      </c>
    </row>
    <row r="71" spans="1:23" s="26" customFormat="1" hidden="1" x14ac:dyDescent="0.2">
      <c r="A71" s="26" t="s">
        <v>35</v>
      </c>
      <c r="B71" s="26" t="s">
        <v>63</v>
      </c>
      <c r="C71" s="26" t="s">
        <v>70</v>
      </c>
      <c r="D71" s="27"/>
      <c r="E71" s="28" t="s">
        <v>155</v>
      </c>
      <c r="F71" s="29">
        <v>48855.5</v>
      </c>
      <c r="G71" s="29"/>
      <c r="H71" s="29">
        <f t="shared" si="18"/>
        <v>19671</v>
      </c>
      <c r="I71" s="29">
        <f>+'[1]PARA EL INFORME DE FEBRERO (3)'!F58</f>
        <v>68526.5</v>
      </c>
      <c r="J71" s="29">
        <f t="shared" si="19"/>
        <v>68526.5</v>
      </c>
      <c r="K71" s="29">
        <f>+'[1]PARA EL INFORME DE FEBRERO (3)'!E58</f>
        <v>68526.5</v>
      </c>
      <c r="L71" s="29"/>
      <c r="M71" s="29">
        <f>+'[1]PARA EL INFORME DE FEBRERO (3)'!I58</f>
        <v>30898.94</v>
      </c>
      <c r="N71" s="29">
        <f>+'[1]PARA EL INFORME DE FEBRERO (3)'!G58</f>
        <v>52739.44</v>
      </c>
      <c r="O71" s="29">
        <f t="shared" si="16"/>
        <v>15787.059999999998</v>
      </c>
      <c r="P71" s="29">
        <f t="shared" si="6"/>
        <v>0</v>
      </c>
      <c r="Q71" s="29">
        <f t="shared" si="7"/>
        <v>15787.059999999998</v>
      </c>
      <c r="R71" s="29">
        <f>+'[1]PARA EL INFORME DE FEBRERO (3)'!H58</f>
        <v>39950.9</v>
      </c>
      <c r="S71" s="29">
        <f t="shared" si="8"/>
        <v>12788.54</v>
      </c>
      <c r="T71" s="30">
        <f t="shared" si="9"/>
        <v>76.962109548860653</v>
      </c>
      <c r="U71" s="30">
        <f t="shared" si="10"/>
        <v>45.090497836603355</v>
      </c>
      <c r="V71" s="30">
        <f t="shared" si="11"/>
        <v>76.962109548860653</v>
      </c>
    </row>
    <row r="72" spans="1:23" s="26" customFormat="1" hidden="1" x14ac:dyDescent="0.2">
      <c r="A72" s="26" t="s">
        <v>35</v>
      </c>
      <c r="B72" s="26" t="s">
        <v>63</v>
      </c>
      <c r="C72" s="26" t="s">
        <v>51</v>
      </c>
      <c r="D72" s="27"/>
      <c r="E72" s="28" t="s">
        <v>156</v>
      </c>
      <c r="F72" s="29">
        <v>336302</v>
      </c>
      <c r="G72" s="29"/>
      <c r="H72" s="29">
        <f t="shared" si="18"/>
        <v>2902</v>
      </c>
      <c r="I72" s="29">
        <f>+'[1]PARA EL INFORME DE FEBRERO (3)'!F59</f>
        <v>339204</v>
      </c>
      <c r="J72" s="29">
        <f t="shared" si="19"/>
        <v>339204</v>
      </c>
      <c r="K72" s="29">
        <f>+'[1]PARA EL INFORME DE FEBRERO (3)'!E59</f>
        <v>339204</v>
      </c>
      <c r="L72" s="29"/>
      <c r="M72" s="29">
        <f>+'[1]PARA EL INFORME DE FEBRERO (3)'!I59</f>
        <v>65589.259999999995</v>
      </c>
      <c r="N72" s="29">
        <f>+'[1]PARA EL INFORME DE FEBRERO (3)'!G59</f>
        <v>65589.259999999995</v>
      </c>
      <c r="O72" s="29">
        <f t="shared" si="16"/>
        <v>273614.74</v>
      </c>
      <c r="P72" s="29">
        <f t="shared" si="6"/>
        <v>0</v>
      </c>
      <c r="Q72" s="29">
        <f t="shared" si="7"/>
        <v>273614.74</v>
      </c>
      <c r="R72" s="29">
        <f>+'[1]PARA EL INFORME DE FEBRERO (3)'!H59</f>
        <v>790.06</v>
      </c>
      <c r="S72" s="29">
        <f t="shared" si="8"/>
        <v>64799.199999999997</v>
      </c>
      <c r="T72" s="30">
        <f t="shared" si="9"/>
        <v>19.336228346363839</v>
      </c>
      <c r="U72" s="30">
        <f t="shared" si="10"/>
        <v>19.336228346363839</v>
      </c>
      <c r="V72" s="30">
        <f t="shared" si="11"/>
        <v>19.336228346363839</v>
      </c>
    </row>
    <row r="73" spans="1:23" s="26" customFormat="1" hidden="1" x14ac:dyDescent="0.2">
      <c r="A73" s="26" t="s">
        <v>35</v>
      </c>
      <c r="B73" s="26" t="s">
        <v>63</v>
      </c>
      <c r="C73" s="26" t="s">
        <v>135</v>
      </c>
      <c r="D73" s="27"/>
      <c r="E73" s="28" t="s">
        <v>157</v>
      </c>
      <c r="F73" s="29">
        <v>6560000</v>
      </c>
      <c r="G73" s="29"/>
      <c r="H73" s="29">
        <f t="shared" si="18"/>
        <v>0</v>
      </c>
      <c r="I73" s="29">
        <f>+'[1]PARA EL INFORME DE FEBRERO (3)'!F60</f>
        <v>6560000</v>
      </c>
      <c r="J73" s="29">
        <f t="shared" si="19"/>
        <v>6560000</v>
      </c>
      <c r="K73" s="29">
        <f>+'[1]PARA EL INFORME DE FEBRERO (3)'!E60</f>
        <v>4060000</v>
      </c>
      <c r="L73" s="29"/>
      <c r="M73" s="29">
        <f>+'[1]PARA EL INFORME DE FEBRERO (3)'!I60</f>
        <v>955549.63</v>
      </c>
      <c r="N73" s="29">
        <f>+'[1]PARA EL INFORME DE FEBRERO (3)'!G60</f>
        <v>955549.63</v>
      </c>
      <c r="O73" s="29">
        <f t="shared" si="16"/>
        <v>3104450.37</v>
      </c>
      <c r="P73" s="29">
        <f t="shared" si="6"/>
        <v>2500000</v>
      </c>
      <c r="Q73" s="29">
        <f t="shared" si="7"/>
        <v>5604450.3700000001</v>
      </c>
      <c r="R73" s="29">
        <f>+'[1]PARA EL INFORME DE FEBRERO (3)'!H60</f>
        <v>955549.63</v>
      </c>
      <c r="S73" s="29">
        <f t="shared" si="8"/>
        <v>0</v>
      </c>
      <c r="T73" s="30">
        <f t="shared" si="9"/>
        <v>23.535705172413792</v>
      </c>
      <c r="U73" s="30">
        <f t="shared" si="10"/>
        <v>14.566305335365854</v>
      </c>
      <c r="V73" s="30">
        <f t="shared" si="11"/>
        <v>14.566305335365854</v>
      </c>
    </row>
    <row r="74" spans="1:23" s="31" customFormat="1" ht="23.25" hidden="1" customHeight="1" x14ac:dyDescent="0.2">
      <c r="A74" s="26" t="s">
        <v>35</v>
      </c>
      <c r="B74" s="26" t="s">
        <v>63</v>
      </c>
      <c r="C74" s="26" t="s">
        <v>63</v>
      </c>
      <c r="D74" s="27"/>
      <c r="E74" s="28" t="s">
        <v>158</v>
      </c>
      <c r="F74" s="29">
        <v>1232</v>
      </c>
      <c r="G74" s="29"/>
      <c r="H74" s="29">
        <f t="shared" si="18"/>
        <v>20018</v>
      </c>
      <c r="I74" s="29">
        <f>+'[1]PARA EL INFORME DE FEBRERO (3)'!F61</f>
        <v>21250</v>
      </c>
      <c r="J74" s="29">
        <f t="shared" si="19"/>
        <v>21250</v>
      </c>
      <c r="K74" s="29">
        <f>+'[1]PARA EL INFORME DE FEBRERO (3)'!E61</f>
        <v>21250</v>
      </c>
      <c r="L74" s="29"/>
      <c r="M74" s="29">
        <f>+'[1]PARA EL INFORME DE FEBRERO (3)'!I61</f>
        <v>17497.8</v>
      </c>
      <c r="N74" s="29">
        <f>+'[1]PARA EL INFORME DE FEBRERO (3)'!G61</f>
        <v>17497.8</v>
      </c>
      <c r="O74" s="29">
        <f t="shared" si="16"/>
        <v>3752.2000000000007</v>
      </c>
      <c r="P74" s="29">
        <f t="shared" si="6"/>
        <v>0</v>
      </c>
      <c r="Q74" s="29">
        <f t="shared" si="7"/>
        <v>3752.2000000000007</v>
      </c>
      <c r="R74" s="29">
        <f>+'[1]PARA EL INFORME DE FEBRERO (3)'!H61</f>
        <v>12867.9</v>
      </c>
      <c r="S74" s="29">
        <f t="shared" si="8"/>
        <v>4629.8999999999996</v>
      </c>
      <c r="T74" s="30">
        <f t="shared" si="9"/>
        <v>82.342588235294116</v>
      </c>
      <c r="U74" s="30">
        <f t="shared" si="10"/>
        <v>82.342588235294116</v>
      </c>
      <c r="V74" s="30">
        <f t="shared" si="11"/>
        <v>82.342588235294116</v>
      </c>
    </row>
    <row r="75" spans="1:23" s="26" customFormat="1" ht="22.5" customHeight="1" x14ac:dyDescent="0.2">
      <c r="D75" s="24"/>
      <c r="E75" s="24" t="s">
        <v>159</v>
      </c>
      <c r="F75" s="25">
        <f>SUM(F76:F120)</f>
        <v>3072050</v>
      </c>
      <c r="G75" s="25">
        <f t="shared" ref="G75:N75" si="20">SUM(G76:G120)</f>
        <v>0</v>
      </c>
      <c r="H75" s="25">
        <f t="shared" si="20"/>
        <v>-75708</v>
      </c>
      <c r="I75" s="25">
        <f t="shared" si="20"/>
        <v>2996342</v>
      </c>
      <c r="J75" s="25">
        <f t="shared" si="20"/>
        <v>2996342</v>
      </c>
      <c r="K75" s="25">
        <f t="shared" si="20"/>
        <v>2802857</v>
      </c>
      <c r="L75" s="25">
        <f t="shared" si="20"/>
        <v>550000</v>
      </c>
      <c r="M75" s="25">
        <f t="shared" si="20"/>
        <v>100111.6</v>
      </c>
      <c r="N75" s="25">
        <f t="shared" si="20"/>
        <v>173182.18</v>
      </c>
      <c r="O75" s="25">
        <f>SUM(O76:O120)</f>
        <v>2629674.8199999998</v>
      </c>
      <c r="P75" s="25">
        <f>SUM(P76:P120)</f>
        <v>193485</v>
      </c>
      <c r="Q75" s="25">
        <f>SUM(Q76:Q120)</f>
        <v>2823159.82</v>
      </c>
      <c r="R75" s="25">
        <f>SUM(R76:R120)</f>
        <v>83643.739999999991</v>
      </c>
      <c r="S75" s="25">
        <f>SUM(S76:S120)</f>
        <v>89538.44</v>
      </c>
      <c r="T75" s="24">
        <f t="shared" si="9"/>
        <v>6.1787733016704021</v>
      </c>
      <c r="U75" s="24">
        <f t="shared" si="10"/>
        <v>3.3411272811982076</v>
      </c>
      <c r="V75" s="24">
        <f t="shared" si="11"/>
        <v>5.7797868200625961</v>
      </c>
    </row>
    <row r="76" spans="1:23" s="26" customFormat="1" x14ac:dyDescent="0.2">
      <c r="A76" s="26" t="s">
        <v>38</v>
      </c>
      <c r="B76" s="26" t="s">
        <v>34</v>
      </c>
      <c r="C76" s="26" t="s">
        <v>35</v>
      </c>
      <c r="D76" s="27" t="s">
        <v>160</v>
      </c>
      <c r="E76" s="28" t="s">
        <v>161</v>
      </c>
      <c r="F76" s="29">
        <v>866672</v>
      </c>
      <c r="G76" s="29">
        <v>0</v>
      </c>
      <c r="H76" s="29">
        <f t="shared" ref="H76:H119" si="21">+I76-F76</f>
        <v>-172184</v>
      </c>
      <c r="I76" s="29">
        <f>+'[1]PARA EL INFORME DE FEBRERO (3)'!F62</f>
        <v>694488</v>
      </c>
      <c r="J76" s="29">
        <f t="shared" ref="J76:J119" si="22">+F76+H76</f>
        <v>694488</v>
      </c>
      <c r="K76" s="29">
        <f>+'[1]PARA EL INFORME DE FEBRERO (3)'!E62</f>
        <v>562858</v>
      </c>
      <c r="L76" s="29">
        <v>0</v>
      </c>
      <c r="M76" s="29">
        <f>+'[1]PARA EL INFORME DE FEBRERO (3)'!I62</f>
        <v>3370.25</v>
      </c>
      <c r="N76" s="29">
        <f>+'[1]PARA EL INFORME DE FEBRERO (3)'!G62</f>
        <v>6408.25</v>
      </c>
      <c r="O76" s="29">
        <f>+K76-N76</f>
        <v>556449.75</v>
      </c>
      <c r="P76" s="29">
        <f t="shared" si="6"/>
        <v>131630</v>
      </c>
      <c r="Q76" s="29">
        <f t="shared" si="7"/>
        <v>688079.75</v>
      </c>
      <c r="R76" s="29">
        <f>+'[1]PARA EL INFORME DE FEBRERO (3)'!H62</f>
        <v>3370.25</v>
      </c>
      <c r="S76" s="29">
        <f t="shared" si="8"/>
        <v>3038</v>
      </c>
      <c r="T76" s="30">
        <f t="shared" si="9"/>
        <v>1.1385198398175029</v>
      </c>
      <c r="U76" s="30">
        <f t="shared" si="10"/>
        <v>0.48528556288949559</v>
      </c>
      <c r="V76" s="30">
        <f t="shared" si="11"/>
        <v>0.92273012636647433</v>
      </c>
    </row>
    <row r="77" spans="1:23" s="26" customFormat="1" x14ac:dyDescent="0.2">
      <c r="A77" s="26" t="s">
        <v>38</v>
      </c>
      <c r="B77" s="26" t="s">
        <v>34</v>
      </c>
      <c r="C77" s="26" t="s">
        <v>38</v>
      </c>
      <c r="D77" s="27" t="s">
        <v>162</v>
      </c>
      <c r="E77" s="28" t="s">
        <v>163</v>
      </c>
      <c r="F77" s="29">
        <v>111000</v>
      </c>
      <c r="G77" s="29">
        <v>0</v>
      </c>
      <c r="H77" s="29">
        <f t="shared" si="21"/>
        <v>0</v>
      </c>
      <c r="I77" s="29">
        <f>+'[1]PARA EL INFORME DE FEBRERO (3)'!F63</f>
        <v>111000</v>
      </c>
      <c r="J77" s="29">
        <f t="shared" si="22"/>
        <v>111000</v>
      </c>
      <c r="K77" s="29">
        <f>+'[1]PARA EL INFORME DE FEBRERO (3)'!E63</f>
        <v>111000</v>
      </c>
      <c r="L77" s="29">
        <v>0</v>
      </c>
      <c r="M77" s="29">
        <f>+'[1]PARA EL INFORME DE FEBRERO (3)'!I63</f>
        <v>3876</v>
      </c>
      <c r="N77" s="29">
        <f>+'[1]PARA EL INFORME DE FEBRERO (3)'!G63</f>
        <v>3876</v>
      </c>
      <c r="O77" s="29">
        <f t="shared" ref="O77:O129" si="23">+K77-N77</f>
        <v>107124</v>
      </c>
      <c r="P77" s="29">
        <f t="shared" ref="P77:P140" si="24">+J77-K77</f>
        <v>0</v>
      </c>
      <c r="Q77" s="29">
        <f t="shared" ref="Q77:Q140" si="25">+J77-N77</f>
        <v>107124</v>
      </c>
      <c r="R77" s="29">
        <f>+'[1]PARA EL INFORME DE FEBRERO (3)'!H63</f>
        <v>0</v>
      </c>
      <c r="S77" s="29">
        <f t="shared" ref="S77:S140" si="26">+N77-R77</f>
        <v>3876</v>
      </c>
      <c r="T77" s="30">
        <f t="shared" ref="T77:T140" si="27">+N77/K77*100</f>
        <v>3.4918918918918922</v>
      </c>
      <c r="U77" s="30">
        <f t="shared" ref="U77:U140" si="28">+M77/J77*100</f>
        <v>3.4918918918918922</v>
      </c>
      <c r="V77" s="30">
        <f t="shared" ref="V77:V140" si="29">+N77/J77*100</f>
        <v>3.4918918918918922</v>
      </c>
    </row>
    <row r="78" spans="1:23" s="26" customFormat="1" ht="15" x14ac:dyDescent="0.2">
      <c r="A78" s="31" t="s">
        <v>38</v>
      </c>
      <c r="B78" s="31" t="s">
        <v>34</v>
      </c>
      <c r="C78" s="31" t="s">
        <v>41</v>
      </c>
      <c r="D78" s="27" t="s">
        <v>164</v>
      </c>
      <c r="E78" s="28" t="s">
        <v>165</v>
      </c>
      <c r="F78" s="29">
        <v>94160</v>
      </c>
      <c r="G78" s="29">
        <v>0</v>
      </c>
      <c r="H78" s="29">
        <f t="shared" si="21"/>
        <v>-44355</v>
      </c>
      <c r="I78" s="29">
        <f>+'[1]PARA EL INFORME DE FEBRERO (3)'!F64</f>
        <v>49805</v>
      </c>
      <c r="J78" s="29">
        <f t="shared" si="22"/>
        <v>49805</v>
      </c>
      <c r="K78" s="29">
        <f>+'[1]PARA EL INFORME DE FEBRERO (3)'!E64</f>
        <v>49805</v>
      </c>
      <c r="L78" s="29">
        <v>0</v>
      </c>
      <c r="M78" s="29">
        <f>+'[1]PARA EL INFORME DE FEBRERO (3)'!I64</f>
        <v>393.9</v>
      </c>
      <c r="N78" s="29">
        <f>+'[1]PARA EL INFORME DE FEBRERO (3)'!G64</f>
        <v>393.9</v>
      </c>
      <c r="O78" s="29">
        <f t="shared" si="23"/>
        <v>49411.1</v>
      </c>
      <c r="P78" s="29">
        <f t="shared" si="24"/>
        <v>0</v>
      </c>
      <c r="Q78" s="29">
        <f t="shared" si="25"/>
        <v>49411.1</v>
      </c>
      <c r="R78" s="29">
        <f>+'[1]PARA EL INFORME DE FEBRERO (3)'!H64</f>
        <v>43.9</v>
      </c>
      <c r="S78" s="29">
        <f t="shared" si="26"/>
        <v>350</v>
      </c>
      <c r="T78" s="30">
        <f t="shared" si="27"/>
        <v>0.79088444935247448</v>
      </c>
      <c r="U78" s="30">
        <f t="shared" si="28"/>
        <v>0.79088444935247448</v>
      </c>
      <c r="V78" s="30">
        <f t="shared" si="29"/>
        <v>0.79088444935247448</v>
      </c>
    </row>
    <row r="79" spans="1:23" s="26" customFormat="1" x14ac:dyDescent="0.2">
      <c r="A79" s="26" t="s">
        <v>38</v>
      </c>
      <c r="B79" s="26" t="s">
        <v>35</v>
      </c>
      <c r="C79" s="26" t="s">
        <v>35</v>
      </c>
      <c r="D79" s="27" t="s">
        <v>166</v>
      </c>
      <c r="E79" s="28" t="s">
        <v>167</v>
      </c>
      <c r="F79" s="29">
        <v>5250</v>
      </c>
      <c r="G79" s="29">
        <v>0</v>
      </c>
      <c r="H79" s="29">
        <f t="shared" si="21"/>
        <v>500</v>
      </c>
      <c r="I79" s="29">
        <f>+'[1]PARA EL INFORME DE FEBRERO (3)'!F65</f>
        <v>5750</v>
      </c>
      <c r="J79" s="29">
        <f t="shared" si="22"/>
        <v>5750</v>
      </c>
      <c r="K79" s="29">
        <f>+'[1]PARA EL INFORME DE FEBRERO (3)'!E65</f>
        <v>5750</v>
      </c>
      <c r="L79" s="29">
        <v>0</v>
      </c>
      <c r="M79" s="29">
        <f>+'[1]PARA EL INFORME DE FEBRERO (3)'!I65</f>
        <v>69.540000000000006</v>
      </c>
      <c r="N79" s="29">
        <f>+'[1]PARA EL INFORME DE FEBRERO (3)'!G65</f>
        <v>69.540000000000006</v>
      </c>
      <c r="O79" s="29">
        <f t="shared" si="23"/>
        <v>5680.46</v>
      </c>
      <c r="P79" s="29">
        <f t="shared" si="24"/>
        <v>0</v>
      </c>
      <c r="Q79" s="29">
        <f t="shared" si="25"/>
        <v>5680.46</v>
      </c>
      <c r="R79" s="29">
        <f>+'[1]PARA EL INFORME DE FEBRERO (3)'!H65</f>
        <v>69.540000000000006</v>
      </c>
      <c r="S79" s="29">
        <f t="shared" si="26"/>
        <v>0</v>
      </c>
      <c r="T79" s="30">
        <f t="shared" si="27"/>
        <v>1.2093913043478262</v>
      </c>
      <c r="U79" s="30">
        <f t="shared" si="28"/>
        <v>1.2093913043478262</v>
      </c>
      <c r="V79" s="30">
        <f t="shared" si="29"/>
        <v>1.2093913043478262</v>
      </c>
    </row>
    <row r="80" spans="1:23" s="26" customFormat="1" x14ac:dyDescent="0.2">
      <c r="A80" s="26" t="s">
        <v>38</v>
      </c>
      <c r="B80" s="26" t="s">
        <v>35</v>
      </c>
      <c r="C80" s="26" t="s">
        <v>38</v>
      </c>
      <c r="D80" s="27" t="s">
        <v>168</v>
      </c>
      <c r="E80" s="28" t="s">
        <v>169</v>
      </c>
      <c r="F80" s="29">
        <v>87400</v>
      </c>
      <c r="G80" s="29">
        <v>0</v>
      </c>
      <c r="H80" s="29">
        <f t="shared" si="21"/>
        <v>3121</v>
      </c>
      <c r="I80" s="29">
        <f>+'[1]PARA EL INFORME DE FEBRERO (3)'!F66</f>
        <v>90521</v>
      </c>
      <c r="J80" s="29">
        <f t="shared" si="22"/>
        <v>90521</v>
      </c>
      <c r="K80" s="29">
        <f>+'[1]PARA EL INFORME DE FEBRERO (3)'!E66</f>
        <v>62521</v>
      </c>
      <c r="L80" s="29">
        <v>0</v>
      </c>
      <c r="M80" s="29">
        <f>+'[1]PARA EL INFORME DE FEBRERO (3)'!I66</f>
        <v>975.23</v>
      </c>
      <c r="N80" s="29">
        <f>+'[1]PARA EL INFORME DE FEBRERO (3)'!G66</f>
        <v>2796.37</v>
      </c>
      <c r="O80" s="29">
        <f t="shared" si="23"/>
        <v>59724.63</v>
      </c>
      <c r="P80" s="29">
        <f t="shared" si="24"/>
        <v>28000</v>
      </c>
      <c r="Q80" s="29">
        <f t="shared" si="25"/>
        <v>87724.63</v>
      </c>
      <c r="R80" s="29">
        <f>+'[1]PARA EL INFORME DE FEBRERO (3)'!H66</f>
        <v>0</v>
      </c>
      <c r="S80" s="29">
        <f t="shared" si="26"/>
        <v>2796.37</v>
      </c>
      <c r="T80" s="30">
        <f t="shared" si="27"/>
        <v>4.4726891764367167</v>
      </c>
      <c r="U80" s="30">
        <f t="shared" si="28"/>
        <v>1.0773522166127198</v>
      </c>
      <c r="V80" s="30">
        <f t="shared" si="29"/>
        <v>3.089194772483733</v>
      </c>
    </row>
    <row r="81" spans="1:22" s="26" customFormat="1" x14ac:dyDescent="0.2">
      <c r="A81" s="26" t="s">
        <v>38</v>
      </c>
      <c r="B81" s="26" t="s">
        <v>35</v>
      </c>
      <c r="C81" s="26" t="s">
        <v>41</v>
      </c>
      <c r="D81" s="27" t="s">
        <v>170</v>
      </c>
      <c r="E81" s="28" t="s">
        <v>171</v>
      </c>
      <c r="F81" s="29">
        <v>6550</v>
      </c>
      <c r="G81" s="29">
        <v>0</v>
      </c>
      <c r="H81" s="29">
        <f t="shared" si="21"/>
        <v>-1580</v>
      </c>
      <c r="I81" s="29">
        <f>+'[1]PARA EL INFORME DE FEBRERO (3)'!F67</f>
        <v>4970</v>
      </c>
      <c r="J81" s="29">
        <f t="shared" si="22"/>
        <v>4970</v>
      </c>
      <c r="K81" s="29">
        <f>+'[1]PARA EL INFORME DE FEBRERO (3)'!E67</f>
        <v>4970</v>
      </c>
      <c r="L81" s="29">
        <v>0</v>
      </c>
      <c r="M81" s="29">
        <f>+'[1]PARA EL INFORME DE FEBRERO (3)'!I67</f>
        <v>0</v>
      </c>
      <c r="N81" s="29">
        <f>+'[1]PARA EL INFORME DE FEBRERO (3)'!G67</f>
        <v>0</v>
      </c>
      <c r="O81" s="29">
        <f t="shared" si="23"/>
        <v>4970</v>
      </c>
      <c r="P81" s="29">
        <f t="shared" si="24"/>
        <v>0</v>
      </c>
      <c r="Q81" s="29">
        <f t="shared" si="25"/>
        <v>4970</v>
      </c>
      <c r="R81" s="29">
        <f>+'[1]PARA EL INFORME DE FEBRERO (3)'!H67</f>
        <v>0</v>
      </c>
      <c r="S81" s="29">
        <f t="shared" si="26"/>
        <v>0</v>
      </c>
      <c r="T81" s="30">
        <f t="shared" si="27"/>
        <v>0</v>
      </c>
      <c r="U81" s="30">
        <f t="shared" si="28"/>
        <v>0</v>
      </c>
      <c r="V81" s="30">
        <f t="shared" si="29"/>
        <v>0</v>
      </c>
    </row>
    <row r="82" spans="1:22" s="26" customFormat="1" x14ac:dyDescent="0.2">
      <c r="A82" s="26" t="s">
        <v>38</v>
      </c>
      <c r="B82" s="26" t="s">
        <v>35</v>
      </c>
      <c r="C82" s="26" t="s">
        <v>58</v>
      </c>
      <c r="D82" s="27" t="s">
        <v>172</v>
      </c>
      <c r="E82" s="28" t="s">
        <v>173</v>
      </c>
      <c r="F82" s="29">
        <v>214194</v>
      </c>
      <c r="G82" s="29">
        <v>0</v>
      </c>
      <c r="H82" s="29">
        <f t="shared" si="21"/>
        <v>-1817</v>
      </c>
      <c r="I82" s="29">
        <f>+'[1]PARA EL INFORME DE FEBRERO (3)'!F68</f>
        <v>212377</v>
      </c>
      <c r="J82" s="29">
        <f t="shared" si="22"/>
        <v>212377</v>
      </c>
      <c r="K82" s="29">
        <f>+'[1]PARA EL INFORME DE FEBRERO (3)'!E68</f>
        <v>196147</v>
      </c>
      <c r="L82" s="29">
        <v>0</v>
      </c>
      <c r="M82" s="29">
        <f>+'[1]PARA EL INFORME DE FEBRERO (3)'!I68</f>
        <v>0</v>
      </c>
      <c r="N82" s="29">
        <f>+'[1]PARA EL INFORME DE FEBRERO (3)'!G68</f>
        <v>0</v>
      </c>
      <c r="O82" s="29">
        <f t="shared" si="23"/>
        <v>196147</v>
      </c>
      <c r="P82" s="29">
        <f t="shared" si="24"/>
        <v>16230</v>
      </c>
      <c r="Q82" s="29">
        <f t="shared" si="25"/>
        <v>212377</v>
      </c>
      <c r="R82" s="29">
        <f>+'[1]PARA EL INFORME DE FEBRERO (3)'!H68</f>
        <v>0</v>
      </c>
      <c r="S82" s="29">
        <f t="shared" si="26"/>
        <v>0</v>
      </c>
      <c r="T82" s="30">
        <f t="shared" si="27"/>
        <v>0</v>
      </c>
      <c r="U82" s="30">
        <f t="shared" si="28"/>
        <v>0</v>
      </c>
      <c r="V82" s="30">
        <f t="shared" si="29"/>
        <v>0</v>
      </c>
    </row>
    <row r="83" spans="1:22" s="26" customFormat="1" x14ac:dyDescent="0.2">
      <c r="A83" s="26" t="s">
        <v>38</v>
      </c>
      <c r="B83" s="26" t="s">
        <v>35</v>
      </c>
      <c r="C83" s="26" t="s">
        <v>63</v>
      </c>
      <c r="D83" s="27" t="s">
        <v>174</v>
      </c>
      <c r="E83" s="28" t="s">
        <v>175</v>
      </c>
      <c r="F83" s="29">
        <v>42365</v>
      </c>
      <c r="G83" s="29">
        <v>0</v>
      </c>
      <c r="H83" s="29">
        <f t="shared" si="21"/>
        <v>-6871</v>
      </c>
      <c r="I83" s="29">
        <f>+'[1]PARA EL INFORME DE FEBRERO (3)'!F69</f>
        <v>35494</v>
      </c>
      <c r="J83" s="29">
        <f t="shared" si="22"/>
        <v>35494</v>
      </c>
      <c r="K83" s="29">
        <f>+'[1]PARA EL INFORME DE FEBRERO (3)'!E69</f>
        <v>35494</v>
      </c>
      <c r="L83" s="29">
        <v>0</v>
      </c>
      <c r="M83" s="29">
        <f>+'[1]PARA EL INFORME DE FEBRERO (3)'!I69</f>
        <v>0</v>
      </c>
      <c r="N83" s="29">
        <f>+'[1]PARA EL INFORME DE FEBRERO (3)'!G69</f>
        <v>7094.13</v>
      </c>
      <c r="O83" s="29">
        <f t="shared" si="23"/>
        <v>28399.87</v>
      </c>
      <c r="P83" s="29">
        <f t="shared" si="24"/>
        <v>0</v>
      </c>
      <c r="Q83" s="29">
        <f t="shared" si="25"/>
        <v>28399.87</v>
      </c>
      <c r="R83" s="29">
        <f>+'[1]PARA EL INFORME DE FEBRERO (3)'!H69</f>
        <v>0</v>
      </c>
      <c r="S83" s="29">
        <f t="shared" si="26"/>
        <v>7094.13</v>
      </c>
      <c r="T83" s="30">
        <f t="shared" si="27"/>
        <v>19.986842846678314</v>
      </c>
      <c r="U83" s="30">
        <f t="shared" si="28"/>
        <v>0</v>
      </c>
      <c r="V83" s="30">
        <f t="shared" si="29"/>
        <v>19.986842846678314</v>
      </c>
    </row>
    <row r="84" spans="1:22" s="26" customFormat="1" x14ac:dyDescent="0.2">
      <c r="A84" s="26" t="s">
        <v>38</v>
      </c>
      <c r="B84" s="26" t="s">
        <v>38</v>
      </c>
      <c r="C84" s="26" t="s">
        <v>35</v>
      </c>
      <c r="D84" s="27" t="s">
        <v>176</v>
      </c>
      <c r="E84" s="28" t="s">
        <v>177</v>
      </c>
      <c r="F84" s="29">
        <v>400000</v>
      </c>
      <c r="G84" s="29">
        <v>0</v>
      </c>
      <c r="H84" s="29">
        <f t="shared" si="21"/>
        <v>0</v>
      </c>
      <c r="I84" s="29">
        <f>+'[1]PARA EL INFORME DE FEBRERO (3)'!F70</f>
        <v>400000</v>
      </c>
      <c r="J84" s="29">
        <f t="shared" si="22"/>
        <v>400000</v>
      </c>
      <c r="K84" s="29">
        <f>+'[1]PARA EL INFORME DE FEBRERO (3)'!E70</f>
        <v>400000</v>
      </c>
      <c r="L84" s="29">
        <v>400000</v>
      </c>
      <c r="M84" s="29">
        <f>+'[1]PARA EL INFORME DE FEBRERO (3)'!I70</f>
        <v>0</v>
      </c>
      <c r="N84" s="29">
        <f>+'[1]PARA EL INFORME DE FEBRERO (3)'!G70</f>
        <v>0</v>
      </c>
      <c r="O84" s="29">
        <f t="shared" si="23"/>
        <v>400000</v>
      </c>
      <c r="P84" s="29">
        <f t="shared" si="24"/>
        <v>0</v>
      </c>
      <c r="Q84" s="29">
        <f t="shared" si="25"/>
        <v>400000</v>
      </c>
      <c r="R84" s="29">
        <f>+'[1]PARA EL INFORME DE FEBRERO (3)'!H70</f>
        <v>0</v>
      </c>
      <c r="S84" s="29">
        <f t="shared" si="26"/>
        <v>0</v>
      </c>
      <c r="T84" s="30">
        <f t="shared" si="27"/>
        <v>0</v>
      </c>
      <c r="U84" s="30">
        <f t="shared" si="28"/>
        <v>0</v>
      </c>
      <c r="V84" s="30">
        <f t="shared" si="29"/>
        <v>0</v>
      </c>
    </row>
    <row r="85" spans="1:22" s="26" customFormat="1" x14ac:dyDescent="0.2">
      <c r="A85" s="26" t="s">
        <v>38</v>
      </c>
      <c r="B85" s="26" t="s">
        <v>38</v>
      </c>
      <c r="C85" s="26" t="s">
        <v>38</v>
      </c>
      <c r="D85" s="27" t="s">
        <v>178</v>
      </c>
      <c r="E85" s="28" t="s">
        <v>179</v>
      </c>
      <c r="F85" s="29">
        <v>46650</v>
      </c>
      <c r="G85" s="29">
        <v>0</v>
      </c>
      <c r="H85" s="29">
        <f t="shared" si="21"/>
        <v>-580</v>
      </c>
      <c r="I85" s="29">
        <f>+'[1]PARA EL INFORME DE FEBRERO (3)'!F71</f>
        <v>46070</v>
      </c>
      <c r="J85" s="29">
        <f t="shared" si="22"/>
        <v>46070</v>
      </c>
      <c r="K85" s="29">
        <f>+'[1]PARA EL INFORME DE FEBRERO (3)'!E71</f>
        <v>46070</v>
      </c>
      <c r="L85" s="29">
        <v>0</v>
      </c>
      <c r="M85" s="29">
        <f>+'[1]PARA EL INFORME DE FEBRERO (3)'!I71</f>
        <v>8.74</v>
      </c>
      <c r="N85" s="29">
        <f>+'[1]PARA EL INFORME DE FEBRERO (3)'!G71</f>
        <v>8.74</v>
      </c>
      <c r="O85" s="29">
        <f t="shared" si="23"/>
        <v>46061.26</v>
      </c>
      <c r="P85" s="29">
        <f t="shared" si="24"/>
        <v>0</v>
      </c>
      <c r="Q85" s="29">
        <f t="shared" si="25"/>
        <v>46061.26</v>
      </c>
      <c r="R85" s="29">
        <f>+'[1]PARA EL INFORME DE FEBRERO (3)'!H71</f>
        <v>8.74</v>
      </c>
      <c r="S85" s="29">
        <f t="shared" si="26"/>
        <v>0</v>
      </c>
      <c r="T85" s="30">
        <f t="shared" si="27"/>
        <v>1.8971130887779467E-2</v>
      </c>
      <c r="U85" s="30">
        <f t="shared" si="28"/>
        <v>1.8971130887779467E-2</v>
      </c>
      <c r="V85" s="30">
        <f t="shared" si="29"/>
        <v>1.8971130887779467E-2</v>
      </c>
    </row>
    <row r="86" spans="1:22" s="26" customFormat="1" x14ac:dyDescent="0.2">
      <c r="A86" s="26" t="s">
        <v>38</v>
      </c>
      <c r="B86" s="26" t="s">
        <v>38</v>
      </c>
      <c r="C86" s="26" t="s">
        <v>41</v>
      </c>
      <c r="D86" s="27" t="s">
        <v>180</v>
      </c>
      <c r="E86" s="28" t="s">
        <v>181</v>
      </c>
      <c r="F86" s="29">
        <v>150000</v>
      </c>
      <c r="G86" s="29">
        <v>0</v>
      </c>
      <c r="H86" s="29">
        <f t="shared" si="21"/>
        <v>0</v>
      </c>
      <c r="I86" s="29">
        <f>+'[1]PARA EL INFORME DE FEBRERO (3)'!F72</f>
        <v>150000</v>
      </c>
      <c r="J86" s="29">
        <f t="shared" si="22"/>
        <v>150000</v>
      </c>
      <c r="K86" s="29">
        <f>+'[1]PARA EL INFORME DE FEBRERO (3)'!E72</f>
        <v>150000</v>
      </c>
      <c r="L86" s="29">
        <v>150000</v>
      </c>
      <c r="M86" s="29">
        <f>+'[1]PARA EL INFORME DE FEBRERO (3)'!I72</f>
        <v>0</v>
      </c>
      <c r="N86" s="29">
        <f>+'[1]PARA EL INFORME DE FEBRERO (3)'!G72</f>
        <v>0</v>
      </c>
      <c r="O86" s="29">
        <f t="shared" si="23"/>
        <v>150000</v>
      </c>
      <c r="P86" s="29">
        <f t="shared" si="24"/>
        <v>0</v>
      </c>
      <c r="Q86" s="29">
        <f t="shared" si="25"/>
        <v>150000</v>
      </c>
      <c r="R86" s="29">
        <f>+'[1]PARA EL INFORME DE FEBRERO (3)'!H72</f>
        <v>0</v>
      </c>
      <c r="S86" s="29">
        <f t="shared" si="26"/>
        <v>0</v>
      </c>
      <c r="T86" s="30">
        <f t="shared" si="27"/>
        <v>0</v>
      </c>
      <c r="U86" s="30">
        <f t="shared" si="28"/>
        <v>0</v>
      </c>
      <c r="V86" s="30">
        <f t="shared" si="29"/>
        <v>0</v>
      </c>
    </row>
    <row r="87" spans="1:22" s="26" customFormat="1" x14ac:dyDescent="0.2">
      <c r="A87" s="26" t="s">
        <v>38</v>
      </c>
      <c r="B87" s="26" t="s">
        <v>38</v>
      </c>
      <c r="C87" s="26" t="s">
        <v>58</v>
      </c>
      <c r="D87" s="27" t="s">
        <v>182</v>
      </c>
      <c r="E87" s="28" t="s">
        <v>183</v>
      </c>
      <c r="F87" s="29">
        <v>8830</v>
      </c>
      <c r="G87" s="29">
        <v>0</v>
      </c>
      <c r="H87" s="29">
        <f t="shared" si="21"/>
        <v>300</v>
      </c>
      <c r="I87" s="29">
        <f>+'[1]PARA EL INFORME DE FEBRERO (3)'!F73</f>
        <v>9130</v>
      </c>
      <c r="J87" s="29">
        <f t="shared" si="22"/>
        <v>9130</v>
      </c>
      <c r="K87" s="29">
        <f>+'[1]PARA EL INFORME DE FEBRERO (3)'!E73</f>
        <v>9130</v>
      </c>
      <c r="L87" s="29">
        <v>0</v>
      </c>
      <c r="M87" s="29">
        <f>+'[1]PARA EL INFORME DE FEBRERO (3)'!I73</f>
        <v>5.2</v>
      </c>
      <c r="N87" s="29">
        <f>+'[1]PARA EL INFORME DE FEBRERO (3)'!G73</f>
        <v>9.75</v>
      </c>
      <c r="O87" s="29">
        <f t="shared" si="23"/>
        <v>9120.25</v>
      </c>
      <c r="P87" s="29">
        <f t="shared" si="24"/>
        <v>0</v>
      </c>
      <c r="Q87" s="29">
        <f t="shared" si="25"/>
        <v>9120.25</v>
      </c>
      <c r="R87" s="29">
        <f>+'[1]PARA EL INFORME DE FEBRERO (3)'!H73</f>
        <v>5.2</v>
      </c>
      <c r="S87" s="29">
        <f t="shared" si="26"/>
        <v>4.55</v>
      </c>
      <c r="T87" s="30">
        <f t="shared" si="27"/>
        <v>0.10679079956188389</v>
      </c>
      <c r="U87" s="30">
        <f t="shared" si="28"/>
        <v>5.6955093099671415E-2</v>
      </c>
      <c r="V87" s="30">
        <f t="shared" si="29"/>
        <v>0.10679079956188389</v>
      </c>
    </row>
    <row r="88" spans="1:22" s="26" customFormat="1" x14ac:dyDescent="0.2">
      <c r="A88" s="26" t="s">
        <v>38</v>
      </c>
      <c r="B88" s="26" t="s">
        <v>38</v>
      </c>
      <c r="C88" s="26" t="s">
        <v>63</v>
      </c>
      <c r="D88" s="27" t="s">
        <v>184</v>
      </c>
      <c r="E88" s="28" t="s">
        <v>185</v>
      </c>
      <c r="F88" s="29">
        <v>200</v>
      </c>
      <c r="G88" s="29">
        <v>0</v>
      </c>
      <c r="H88" s="29">
        <f t="shared" si="21"/>
        <v>0</v>
      </c>
      <c r="I88" s="29">
        <f>+'[1]PARA EL INFORME DE FEBRERO (3)'!F74</f>
        <v>200</v>
      </c>
      <c r="J88" s="29">
        <f t="shared" si="22"/>
        <v>200</v>
      </c>
      <c r="K88" s="29">
        <f>+'[1]PARA EL INFORME DE FEBRERO (3)'!E74</f>
        <v>200</v>
      </c>
      <c r="L88" s="29">
        <v>0</v>
      </c>
      <c r="M88" s="29">
        <f>+'[1]PARA EL INFORME DE FEBRERO (3)'!I74</f>
        <v>0</v>
      </c>
      <c r="N88" s="29">
        <f>+'[1]PARA EL INFORME DE FEBRERO (3)'!G74</f>
        <v>0</v>
      </c>
      <c r="O88" s="29">
        <f t="shared" si="23"/>
        <v>200</v>
      </c>
      <c r="P88" s="29">
        <f t="shared" si="24"/>
        <v>0</v>
      </c>
      <c r="Q88" s="29">
        <f t="shared" si="25"/>
        <v>200</v>
      </c>
      <c r="R88" s="29">
        <f>+'[1]PARA EL INFORME DE FEBRERO (3)'!H74</f>
        <v>0</v>
      </c>
      <c r="S88" s="29">
        <f t="shared" si="26"/>
        <v>0</v>
      </c>
      <c r="T88" s="30">
        <f t="shared" si="27"/>
        <v>0</v>
      </c>
      <c r="U88" s="30">
        <f t="shared" si="28"/>
        <v>0</v>
      </c>
      <c r="V88" s="30">
        <f t="shared" si="29"/>
        <v>0</v>
      </c>
    </row>
    <row r="89" spans="1:22" s="26" customFormat="1" x14ac:dyDescent="0.2">
      <c r="A89" s="26" t="s">
        <v>38</v>
      </c>
      <c r="B89" s="26" t="s">
        <v>41</v>
      </c>
      <c r="C89" s="26" t="s">
        <v>35</v>
      </c>
      <c r="D89" s="27" t="s">
        <v>186</v>
      </c>
      <c r="E89" s="28" t="s">
        <v>187</v>
      </c>
      <c r="F89" s="29">
        <v>35727</v>
      </c>
      <c r="G89" s="29">
        <v>0</v>
      </c>
      <c r="H89" s="29">
        <f t="shared" si="21"/>
        <v>520</v>
      </c>
      <c r="I89" s="29">
        <f>+'[1]PARA EL INFORME DE FEBRERO (3)'!F75</f>
        <v>36247</v>
      </c>
      <c r="J89" s="29">
        <f t="shared" si="22"/>
        <v>36247</v>
      </c>
      <c r="K89" s="29">
        <f>+'[1]PARA EL INFORME DE FEBRERO (3)'!E75</f>
        <v>35247</v>
      </c>
      <c r="L89" s="29">
        <v>0</v>
      </c>
      <c r="M89" s="29">
        <f>+'[1]PARA EL INFORME DE FEBRERO (3)'!I75</f>
        <v>43.86</v>
      </c>
      <c r="N89" s="29">
        <f>+'[1]PARA EL INFORME DE FEBRERO (3)'!G75</f>
        <v>43.86</v>
      </c>
      <c r="O89" s="29">
        <f t="shared" si="23"/>
        <v>35203.14</v>
      </c>
      <c r="P89" s="29">
        <f t="shared" si="24"/>
        <v>1000</v>
      </c>
      <c r="Q89" s="29">
        <f t="shared" si="25"/>
        <v>36203.14</v>
      </c>
      <c r="R89" s="29">
        <f>+'[1]PARA EL INFORME DE FEBRERO (3)'!H75</f>
        <v>43.86</v>
      </c>
      <c r="S89" s="29">
        <f t="shared" si="26"/>
        <v>0</v>
      </c>
      <c r="T89" s="30">
        <f t="shared" si="27"/>
        <v>0.12443612222316792</v>
      </c>
      <c r="U89" s="30">
        <f t="shared" si="28"/>
        <v>0.12100311749937925</v>
      </c>
      <c r="V89" s="30">
        <f t="shared" si="29"/>
        <v>0.12100311749937925</v>
      </c>
    </row>
    <row r="90" spans="1:22" s="26" customFormat="1" x14ac:dyDescent="0.2">
      <c r="A90" s="26" t="s">
        <v>38</v>
      </c>
      <c r="B90" s="26" t="s">
        <v>41</v>
      </c>
      <c r="C90" s="26" t="s">
        <v>38</v>
      </c>
      <c r="D90" s="27" t="s">
        <v>188</v>
      </c>
      <c r="E90" s="28" t="s">
        <v>189</v>
      </c>
      <c r="F90" s="29">
        <v>83220</v>
      </c>
      <c r="G90" s="29">
        <v>0</v>
      </c>
      <c r="H90" s="29">
        <f t="shared" si="21"/>
        <v>7821</v>
      </c>
      <c r="I90" s="29">
        <f>+'[1]PARA EL INFORME DE FEBRERO (3)'!F76</f>
        <v>91041</v>
      </c>
      <c r="J90" s="29">
        <f t="shared" si="22"/>
        <v>91041</v>
      </c>
      <c r="K90" s="29">
        <f>+'[1]PARA EL INFORME DE FEBRERO (3)'!E76</f>
        <v>91041</v>
      </c>
      <c r="L90" s="29">
        <v>0</v>
      </c>
      <c r="M90" s="29">
        <f>+'[1]PARA EL INFORME DE FEBRERO (3)'!I76</f>
        <v>0</v>
      </c>
      <c r="N90" s="29">
        <f>+'[1]PARA EL INFORME DE FEBRERO (3)'!G76</f>
        <v>0</v>
      </c>
      <c r="O90" s="29">
        <f t="shared" si="23"/>
        <v>91041</v>
      </c>
      <c r="P90" s="29">
        <f t="shared" si="24"/>
        <v>0</v>
      </c>
      <c r="Q90" s="29">
        <f t="shared" si="25"/>
        <v>91041</v>
      </c>
      <c r="R90" s="29">
        <f>+'[1]PARA EL INFORME DE FEBRERO (3)'!H76</f>
        <v>0</v>
      </c>
      <c r="S90" s="29">
        <f t="shared" si="26"/>
        <v>0</v>
      </c>
      <c r="T90" s="30">
        <f t="shared" si="27"/>
        <v>0</v>
      </c>
      <c r="U90" s="30">
        <f t="shared" si="28"/>
        <v>0</v>
      </c>
      <c r="V90" s="30">
        <f t="shared" si="29"/>
        <v>0</v>
      </c>
    </row>
    <row r="91" spans="1:22" s="26" customFormat="1" x14ac:dyDescent="0.2">
      <c r="A91" s="26" t="s">
        <v>38</v>
      </c>
      <c r="B91" s="26" t="s">
        <v>41</v>
      </c>
      <c r="C91" s="26" t="s">
        <v>63</v>
      </c>
      <c r="D91" s="27" t="s">
        <v>190</v>
      </c>
      <c r="E91" s="28" t="s">
        <v>191</v>
      </c>
      <c r="F91" s="29">
        <v>29946</v>
      </c>
      <c r="G91" s="29">
        <v>0</v>
      </c>
      <c r="H91" s="29">
        <f t="shared" si="21"/>
        <v>-339</v>
      </c>
      <c r="I91" s="29">
        <f>+'[1]PARA EL INFORME DE FEBRERO (3)'!F77</f>
        <v>29607</v>
      </c>
      <c r="J91" s="29">
        <f t="shared" si="22"/>
        <v>29607</v>
      </c>
      <c r="K91" s="29">
        <f>+'[1]PARA EL INFORME DE FEBRERO (3)'!E77</f>
        <v>25607</v>
      </c>
      <c r="L91" s="29">
        <v>0</v>
      </c>
      <c r="M91" s="29">
        <f>+'[1]PARA EL INFORME DE FEBRERO (3)'!I77</f>
        <v>88.81</v>
      </c>
      <c r="N91" s="29">
        <f>+'[1]PARA EL INFORME DE FEBRERO (3)'!G77</f>
        <v>88.81</v>
      </c>
      <c r="O91" s="29">
        <f t="shared" si="23"/>
        <v>25518.19</v>
      </c>
      <c r="P91" s="29">
        <f t="shared" si="24"/>
        <v>4000</v>
      </c>
      <c r="Q91" s="29">
        <f t="shared" si="25"/>
        <v>29518.19</v>
      </c>
      <c r="R91" s="29">
        <f>+'[1]PARA EL INFORME DE FEBRERO (3)'!H77</f>
        <v>88.81</v>
      </c>
      <c r="S91" s="29">
        <f t="shared" si="26"/>
        <v>0</v>
      </c>
      <c r="T91" s="30">
        <f t="shared" si="27"/>
        <v>0.34681922911703833</v>
      </c>
      <c r="U91" s="30">
        <f t="shared" si="28"/>
        <v>0.29996284662410916</v>
      </c>
      <c r="V91" s="30">
        <f t="shared" si="29"/>
        <v>0.29996284662410916</v>
      </c>
    </row>
    <row r="92" spans="1:22" s="26" customFormat="1" x14ac:dyDescent="0.2">
      <c r="A92" s="26" t="s">
        <v>38</v>
      </c>
      <c r="B92" s="26" t="s">
        <v>58</v>
      </c>
      <c r="C92" s="26" t="s">
        <v>35</v>
      </c>
      <c r="D92" s="27" t="s">
        <v>192</v>
      </c>
      <c r="E92" s="28" t="s">
        <v>193</v>
      </c>
      <c r="F92" s="29">
        <v>1100</v>
      </c>
      <c r="G92" s="29">
        <v>0</v>
      </c>
      <c r="H92" s="29">
        <f t="shared" si="21"/>
        <v>-100</v>
      </c>
      <c r="I92" s="29">
        <f>+'[1]PARA EL INFORME DE FEBRERO (3)'!F78</f>
        <v>1000</v>
      </c>
      <c r="J92" s="29">
        <f t="shared" si="22"/>
        <v>1000</v>
      </c>
      <c r="K92" s="29">
        <f>+'[1]PARA EL INFORME DE FEBRERO (3)'!E78</f>
        <v>1000</v>
      </c>
      <c r="L92" s="29">
        <v>0</v>
      </c>
      <c r="M92" s="29">
        <f>+'[1]PARA EL INFORME DE FEBRERO (3)'!I78</f>
        <v>0</v>
      </c>
      <c r="N92" s="29">
        <f>+'[1]PARA EL INFORME DE FEBRERO (3)'!G78</f>
        <v>0</v>
      </c>
      <c r="O92" s="29">
        <f t="shared" si="23"/>
        <v>1000</v>
      </c>
      <c r="P92" s="29">
        <f t="shared" si="24"/>
        <v>0</v>
      </c>
      <c r="Q92" s="29">
        <f t="shared" si="25"/>
        <v>1000</v>
      </c>
      <c r="R92" s="29">
        <f>+'[1]PARA EL INFORME DE FEBRERO (3)'!H78</f>
        <v>0</v>
      </c>
      <c r="S92" s="29">
        <f t="shared" si="26"/>
        <v>0</v>
      </c>
      <c r="T92" s="30">
        <f t="shared" si="27"/>
        <v>0</v>
      </c>
      <c r="U92" s="30">
        <f t="shared" si="28"/>
        <v>0</v>
      </c>
      <c r="V92" s="30">
        <f t="shared" si="29"/>
        <v>0</v>
      </c>
    </row>
    <row r="93" spans="1:22" s="26" customFormat="1" x14ac:dyDescent="0.2">
      <c r="A93" s="26" t="s">
        <v>38</v>
      </c>
      <c r="B93" s="26" t="s">
        <v>58</v>
      </c>
      <c r="C93" s="26" t="s">
        <v>38</v>
      </c>
      <c r="D93" s="27" t="s">
        <v>194</v>
      </c>
      <c r="E93" s="28" t="s">
        <v>195</v>
      </c>
      <c r="F93" s="29">
        <v>3060</v>
      </c>
      <c r="G93" s="29">
        <v>0</v>
      </c>
      <c r="H93" s="29">
        <f t="shared" si="21"/>
        <v>-58</v>
      </c>
      <c r="I93" s="29">
        <f>+'[1]PARA EL INFORME DE FEBRERO (3)'!F79</f>
        <v>3002</v>
      </c>
      <c r="J93" s="29">
        <f t="shared" si="22"/>
        <v>3002</v>
      </c>
      <c r="K93" s="29">
        <f>+'[1]PARA EL INFORME DE FEBRERO (3)'!E79</f>
        <v>3002</v>
      </c>
      <c r="L93" s="29">
        <v>0</v>
      </c>
      <c r="M93" s="29">
        <f>+'[1]PARA EL INFORME DE FEBRERO (3)'!I79</f>
        <v>64.19</v>
      </c>
      <c r="N93" s="29">
        <f>+'[1]PARA EL INFORME DE FEBRERO (3)'!G79</f>
        <v>64.19</v>
      </c>
      <c r="O93" s="29">
        <f t="shared" si="23"/>
        <v>2937.81</v>
      </c>
      <c r="P93" s="29">
        <f t="shared" si="24"/>
        <v>0</v>
      </c>
      <c r="Q93" s="29">
        <f t="shared" si="25"/>
        <v>2937.81</v>
      </c>
      <c r="R93" s="29">
        <f>+'[1]PARA EL INFORME DE FEBRERO (3)'!H79</f>
        <v>64.19</v>
      </c>
      <c r="S93" s="29">
        <f t="shared" si="26"/>
        <v>0</v>
      </c>
      <c r="T93" s="30">
        <f t="shared" si="27"/>
        <v>2.1382411725516319</v>
      </c>
      <c r="U93" s="30">
        <f t="shared" si="28"/>
        <v>2.1382411725516319</v>
      </c>
      <c r="V93" s="30">
        <f t="shared" si="29"/>
        <v>2.1382411725516319</v>
      </c>
    </row>
    <row r="94" spans="1:22" s="26" customFormat="1" x14ac:dyDescent="0.2">
      <c r="A94" s="26" t="s">
        <v>38</v>
      </c>
      <c r="B94" s="26" t="s">
        <v>58</v>
      </c>
      <c r="C94" s="26" t="s">
        <v>41</v>
      </c>
      <c r="D94" s="27" t="s">
        <v>196</v>
      </c>
      <c r="E94" s="28" t="s">
        <v>197</v>
      </c>
      <c r="F94" s="29">
        <v>37660</v>
      </c>
      <c r="G94" s="29">
        <v>0</v>
      </c>
      <c r="H94" s="29">
        <f t="shared" si="21"/>
        <v>-687</v>
      </c>
      <c r="I94" s="29">
        <f>+'[1]PARA EL INFORME DE FEBRERO (3)'!F80</f>
        <v>36973</v>
      </c>
      <c r="J94" s="29">
        <f t="shared" si="22"/>
        <v>36973</v>
      </c>
      <c r="K94" s="29">
        <f>+'[1]PARA EL INFORME DE FEBRERO (3)'!E80</f>
        <v>36423</v>
      </c>
      <c r="L94" s="29">
        <v>0</v>
      </c>
      <c r="M94" s="29">
        <f>+'[1]PARA EL INFORME DE FEBRERO (3)'!I80</f>
        <v>4138.3599999999997</v>
      </c>
      <c r="N94" s="29">
        <f>+'[1]PARA EL INFORME DE FEBRERO (3)'!G80</f>
        <v>4138.3599999999997</v>
      </c>
      <c r="O94" s="29">
        <f t="shared" si="23"/>
        <v>32284.639999999999</v>
      </c>
      <c r="P94" s="29">
        <f t="shared" si="24"/>
        <v>550</v>
      </c>
      <c r="Q94" s="29">
        <f t="shared" si="25"/>
        <v>32834.639999999999</v>
      </c>
      <c r="R94" s="29">
        <f>+'[1]PARA EL INFORME DE FEBRERO (3)'!H80</f>
        <v>44.91</v>
      </c>
      <c r="S94" s="29">
        <f t="shared" si="26"/>
        <v>4093.45</v>
      </c>
      <c r="T94" s="30">
        <f t="shared" si="27"/>
        <v>11.361941630288554</v>
      </c>
      <c r="U94" s="30">
        <f t="shared" si="28"/>
        <v>11.192924566575609</v>
      </c>
      <c r="V94" s="30">
        <f t="shared" si="29"/>
        <v>11.192924566575609</v>
      </c>
    </row>
    <row r="95" spans="1:22" s="26" customFormat="1" x14ac:dyDescent="0.2">
      <c r="A95" s="26" t="s">
        <v>38</v>
      </c>
      <c r="B95" s="26" t="s">
        <v>58</v>
      </c>
      <c r="C95" s="26" t="s">
        <v>58</v>
      </c>
      <c r="D95" s="27" t="s">
        <v>198</v>
      </c>
      <c r="E95" s="28" t="s">
        <v>199</v>
      </c>
      <c r="F95" s="29">
        <v>6810</v>
      </c>
      <c r="G95" s="29">
        <v>0</v>
      </c>
      <c r="H95" s="29">
        <f t="shared" si="21"/>
        <v>-525</v>
      </c>
      <c r="I95" s="29">
        <f>+'[1]PARA EL INFORME DE FEBRERO (3)'!F81</f>
        <v>6285</v>
      </c>
      <c r="J95" s="29">
        <f t="shared" si="22"/>
        <v>6285</v>
      </c>
      <c r="K95" s="29">
        <f>+'[1]PARA EL INFORME DE FEBRERO (3)'!E81</f>
        <v>6285</v>
      </c>
      <c r="L95" s="29">
        <v>0</v>
      </c>
      <c r="M95" s="29">
        <f>+'[1]PARA EL INFORME DE FEBRERO (3)'!I81</f>
        <v>0</v>
      </c>
      <c r="N95" s="29">
        <f>+'[1]PARA EL INFORME DE FEBRERO (3)'!G81</f>
        <v>0</v>
      </c>
      <c r="O95" s="29">
        <f t="shared" si="23"/>
        <v>6285</v>
      </c>
      <c r="P95" s="29">
        <f t="shared" si="24"/>
        <v>0</v>
      </c>
      <c r="Q95" s="29">
        <f t="shared" si="25"/>
        <v>6285</v>
      </c>
      <c r="R95" s="29">
        <f>+'[1]PARA EL INFORME DE FEBRERO (3)'!H81</f>
        <v>0</v>
      </c>
      <c r="S95" s="29">
        <f t="shared" si="26"/>
        <v>0</v>
      </c>
      <c r="T95" s="30">
        <f t="shared" si="27"/>
        <v>0</v>
      </c>
      <c r="U95" s="30">
        <f t="shared" si="28"/>
        <v>0</v>
      </c>
      <c r="V95" s="30">
        <f t="shared" si="29"/>
        <v>0</v>
      </c>
    </row>
    <row r="96" spans="1:22" s="26" customFormat="1" x14ac:dyDescent="0.2">
      <c r="A96" s="26" t="s">
        <v>38</v>
      </c>
      <c r="B96" s="26" t="s">
        <v>58</v>
      </c>
      <c r="C96" s="26" t="s">
        <v>48</v>
      </c>
      <c r="D96" s="27" t="s">
        <v>200</v>
      </c>
      <c r="E96" s="28" t="s">
        <v>201</v>
      </c>
      <c r="F96" s="29">
        <v>500</v>
      </c>
      <c r="G96" s="29">
        <v>0</v>
      </c>
      <c r="H96" s="29">
        <f t="shared" si="21"/>
        <v>0</v>
      </c>
      <c r="I96" s="29">
        <f>+'[1]PARA EL INFORME DE FEBRERO (3)'!F82</f>
        <v>500</v>
      </c>
      <c r="J96" s="29">
        <f t="shared" si="22"/>
        <v>500</v>
      </c>
      <c r="K96" s="29">
        <f>+'[1]PARA EL INFORME DE FEBRERO (3)'!E82</f>
        <v>500</v>
      </c>
      <c r="L96" s="29">
        <v>0</v>
      </c>
      <c r="M96" s="29">
        <f>+'[1]PARA EL INFORME DE FEBRERO (3)'!I82</f>
        <v>0</v>
      </c>
      <c r="N96" s="29">
        <f>+'[1]PARA EL INFORME DE FEBRERO (3)'!G82</f>
        <v>0</v>
      </c>
      <c r="O96" s="29">
        <f t="shared" si="23"/>
        <v>500</v>
      </c>
      <c r="P96" s="29">
        <f t="shared" si="24"/>
        <v>0</v>
      </c>
      <c r="Q96" s="29">
        <f t="shared" si="25"/>
        <v>500</v>
      </c>
      <c r="R96" s="29">
        <f>+'[1]PARA EL INFORME DE FEBRERO (3)'!H82</f>
        <v>0</v>
      </c>
      <c r="S96" s="29">
        <f t="shared" si="26"/>
        <v>0</v>
      </c>
      <c r="T96" s="30">
        <f t="shared" si="27"/>
        <v>0</v>
      </c>
      <c r="U96" s="30">
        <f t="shared" si="28"/>
        <v>0</v>
      </c>
      <c r="V96" s="30">
        <f t="shared" si="29"/>
        <v>0</v>
      </c>
    </row>
    <row r="97" spans="1:22" s="26" customFormat="1" x14ac:dyDescent="0.2">
      <c r="A97" s="26" t="s">
        <v>38</v>
      </c>
      <c r="B97" s="26" t="s">
        <v>58</v>
      </c>
      <c r="C97" s="26" t="s">
        <v>63</v>
      </c>
      <c r="D97" s="27" t="s">
        <v>202</v>
      </c>
      <c r="E97" s="28" t="s">
        <v>203</v>
      </c>
      <c r="F97" s="29">
        <v>22008</v>
      </c>
      <c r="G97" s="29">
        <v>0</v>
      </c>
      <c r="H97" s="29">
        <f t="shared" si="21"/>
        <v>134</v>
      </c>
      <c r="I97" s="29">
        <f>+'[1]PARA EL INFORME DE FEBRERO (3)'!F83</f>
        <v>22142</v>
      </c>
      <c r="J97" s="29">
        <f t="shared" si="22"/>
        <v>22142</v>
      </c>
      <c r="K97" s="29">
        <f>+'[1]PARA EL INFORME DE FEBRERO (3)'!E83</f>
        <v>22142</v>
      </c>
      <c r="L97" s="29">
        <v>0</v>
      </c>
      <c r="M97" s="29">
        <f>+'[1]PARA EL INFORME DE FEBRERO (3)'!I83</f>
        <v>1202.53</v>
      </c>
      <c r="N97" s="29">
        <f>+'[1]PARA EL INFORME DE FEBRERO (3)'!G83</f>
        <v>1226.07</v>
      </c>
      <c r="O97" s="29">
        <f t="shared" si="23"/>
        <v>20915.93</v>
      </c>
      <c r="P97" s="29">
        <f t="shared" si="24"/>
        <v>0</v>
      </c>
      <c r="Q97" s="29">
        <f t="shared" si="25"/>
        <v>20915.93</v>
      </c>
      <c r="R97" s="29">
        <f>+'[1]PARA EL INFORME DE FEBRERO (3)'!H83</f>
        <v>517.20000000000005</v>
      </c>
      <c r="S97" s="29">
        <f t="shared" si="26"/>
        <v>708.86999999999989</v>
      </c>
      <c r="T97" s="30">
        <f t="shared" si="27"/>
        <v>5.5373046698581874</v>
      </c>
      <c r="U97" s="30">
        <f t="shared" si="28"/>
        <v>5.4309908770662085</v>
      </c>
      <c r="V97" s="30">
        <f t="shared" si="29"/>
        <v>5.5373046698581874</v>
      </c>
    </row>
    <row r="98" spans="1:22" s="26" customFormat="1" x14ac:dyDescent="0.2">
      <c r="A98" s="26" t="s">
        <v>38</v>
      </c>
      <c r="B98" s="26" t="s">
        <v>48</v>
      </c>
      <c r="C98" s="26" t="s">
        <v>38</v>
      </c>
      <c r="D98" s="27" t="s">
        <v>204</v>
      </c>
      <c r="E98" s="28" t="s">
        <v>205</v>
      </c>
      <c r="F98" s="29">
        <v>4200</v>
      </c>
      <c r="G98" s="29">
        <v>0</v>
      </c>
      <c r="H98" s="29">
        <f t="shared" si="21"/>
        <v>672</v>
      </c>
      <c r="I98" s="29">
        <f>+'[1]PARA EL INFORME DE FEBRERO (3)'!F84</f>
        <v>4872</v>
      </c>
      <c r="J98" s="29">
        <f t="shared" si="22"/>
        <v>4872</v>
      </c>
      <c r="K98" s="29">
        <f>+'[1]PARA EL INFORME DE FEBRERO (3)'!E84</f>
        <v>4872</v>
      </c>
      <c r="L98" s="29">
        <v>0</v>
      </c>
      <c r="M98" s="29">
        <f>+'[1]PARA EL INFORME DE FEBRERO (3)'!I84</f>
        <v>21.39</v>
      </c>
      <c r="N98" s="29">
        <f>+'[1]PARA EL INFORME DE FEBRERO (3)'!G84</f>
        <v>21.39</v>
      </c>
      <c r="O98" s="29">
        <f t="shared" si="23"/>
        <v>4850.6099999999997</v>
      </c>
      <c r="P98" s="29">
        <f t="shared" si="24"/>
        <v>0</v>
      </c>
      <c r="Q98" s="29">
        <f t="shared" si="25"/>
        <v>4850.6099999999997</v>
      </c>
      <c r="R98" s="29">
        <f>+'[1]PARA EL INFORME DE FEBRERO (3)'!H84</f>
        <v>21.39</v>
      </c>
      <c r="S98" s="29">
        <f t="shared" si="26"/>
        <v>0</v>
      </c>
      <c r="T98" s="30">
        <f t="shared" si="27"/>
        <v>0.43903940886699505</v>
      </c>
      <c r="U98" s="30">
        <f t="shared" si="28"/>
        <v>0.43903940886699505</v>
      </c>
      <c r="V98" s="30">
        <f t="shared" si="29"/>
        <v>0.43903940886699505</v>
      </c>
    </row>
    <row r="99" spans="1:22" s="26" customFormat="1" x14ac:dyDescent="0.2">
      <c r="A99" s="26" t="s">
        <v>38</v>
      </c>
      <c r="B99" s="26" t="s">
        <v>48</v>
      </c>
      <c r="C99" s="26" t="s">
        <v>41</v>
      </c>
      <c r="D99" s="27" t="s">
        <v>206</v>
      </c>
      <c r="E99" s="28" t="s">
        <v>207</v>
      </c>
      <c r="F99" s="29">
        <v>9310</v>
      </c>
      <c r="G99" s="29">
        <v>0</v>
      </c>
      <c r="H99" s="29">
        <f t="shared" si="21"/>
        <v>625</v>
      </c>
      <c r="I99" s="29">
        <f>+'[1]PARA EL INFORME DE FEBRERO (3)'!F85</f>
        <v>9935</v>
      </c>
      <c r="J99" s="29">
        <f t="shared" si="22"/>
        <v>9935</v>
      </c>
      <c r="K99" s="29">
        <f>+'[1]PARA EL INFORME DE FEBRERO (3)'!E85</f>
        <v>9935</v>
      </c>
      <c r="L99" s="29">
        <v>0</v>
      </c>
      <c r="M99" s="29">
        <f>+'[1]PARA EL INFORME DE FEBRERO (3)'!I85</f>
        <v>0</v>
      </c>
      <c r="N99" s="29">
        <f>+'[1]PARA EL INFORME DE FEBRERO (3)'!G85</f>
        <v>0</v>
      </c>
      <c r="O99" s="29">
        <f t="shared" si="23"/>
        <v>9935</v>
      </c>
      <c r="P99" s="29">
        <f t="shared" si="24"/>
        <v>0</v>
      </c>
      <c r="Q99" s="29">
        <f t="shared" si="25"/>
        <v>9935</v>
      </c>
      <c r="R99" s="29">
        <f>+'[1]PARA EL INFORME DE FEBRERO (3)'!H85</f>
        <v>0</v>
      </c>
      <c r="S99" s="29">
        <f t="shared" si="26"/>
        <v>0</v>
      </c>
      <c r="T99" s="30">
        <f t="shared" si="27"/>
        <v>0</v>
      </c>
      <c r="U99" s="30">
        <f t="shared" si="28"/>
        <v>0</v>
      </c>
      <c r="V99" s="30">
        <f t="shared" si="29"/>
        <v>0</v>
      </c>
    </row>
    <row r="100" spans="1:22" s="26" customFormat="1" x14ac:dyDescent="0.2">
      <c r="A100" s="26" t="s">
        <v>38</v>
      </c>
      <c r="B100" s="26" t="s">
        <v>48</v>
      </c>
      <c r="C100" s="26" t="s">
        <v>58</v>
      </c>
      <c r="D100" s="27" t="s">
        <v>208</v>
      </c>
      <c r="E100" s="28" t="s">
        <v>209</v>
      </c>
      <c r="F100" s="29">
        <v>20610</v>
      </c>
      <c r="G100" s="29">
        <v>0</v>
      </c>
      <c r="H100" s="29">
        <f t="shared" si="21"/>
        <v>-56</v>
      </c>
      <c r="I100" s="29">
        <f>+'[1]PARA EL INFORME DE FEBRERO (3)'!F86</f>
        <v>20554</v>
      </c>
      <c r="J100" s="29">
        <f t="shared" si="22"/>
        <v>20554</v>
      </c>
      <c r="K100" s="29">
        <f>+'[1]PARA EL INFORME DE FEBRERO (3)'!E86</f>
        <v>20554</v>
      </c>
      <c r="L100" s="29">
        <v>0</v>
      </c>
      <c r="M100" s="29">
        <f>+'[1]PARA EL INFORME DE FEBRERO (3)'!I86</f>
        <v>77.38</v>
      </c>
      <c r="N100" s="29">
        <f>+'[1]PARA EL INFORME DE FEBRERO (3)'!G86</f>
        <v>89.89</v>
      </c>
      <c r="O100" s="29">
        <f t="shared" si="23"/>
        <v>20464.11</v>
      </c>
      <c r="P100" s="29">
        <f t="shared" si="24"/>
        <v>0</v>
      </c>
      <c r="Q100" s="29">
        <f t="shared" si="25"/>
        <v>20464.11</v>
      </c>
      <c r="R100" s="29">
        <f>+'[1]PARA EL INFORME DE FEBRERO (3)'!H86</f>
        <v>77.38</v>
      </c>
      <c r="S100" s="29">
        <f t="shared" si="26"/>
        <v>12.510000000000005</v>
      </c>
      <c r="T100" s="30">
        <f t="shared" si="27"/>
        <v>0.43733579838474268</v>
      </c>
      <c r="U100" s="30">
        <f t="shared" si="28"/>
        <v>0.37647173299601044</v>
      </c>
      <c r="V100" s="30">
        <f t="shared" si="29"/>
        <v>0.43733579838474268</v>
      </c>
    </row>
    <row r="101" spans="1:22" s="26" customFormat="1" x14ac:dyDescent="0.2">
      <c r="A101" s="26" t="s">
        <v>38</v>
      </c>
      <c r="B101" s="26" t="s">
        <v>48</v>
      </c>
      <c r="C101" s="26" t="s">
        <v>48</v>
      </c>
      <c r="D101" s="27" t="s">
        <v>210</v>
      </c>
      <c r="E101" s="28" t="s">
        <v>211</v>
      </c>
      <c r="F101" s="29">
        <v>21553</v>
      </c>
      <c r="G101" s="29">
        <v>0</v>
      </c>
      <c r="H101" s="29">
        <f t="shared" si="21"/>
        <v>661</v>
      </c>
      <c r="I101" s="29">
        <f>+'[1]PARA EL INFORME DE FEBRERO (3)'!F87</f>
        <v>22214</v>
      </c>
      <c r="J101" s="29">
        <f t="shared" si="22"/>
        <v>22214</v>
      </c>
      <c r="K101" s="29">
        <f>+'[1]PARA EL INFORME DE FEBRERO (3)'!E87</f>
        <v>22214</v>
      </c>
      <c r="L101" s="29">
        <v>0</v>
      </c>
      <c r="M101" s="29">
        <f>+'[1]PARA EL INFORME DE FEBRERO (3)'!I87</f>
        <v>1133.8900000000001</v>
      </c>
      <c r="N101" s="29">
        <f>+'[1]PARA EL INFORME DE FEBRERO (3)'!G87</f>
        <v>1133.8900000000001</v>
      </c>
      <c r="O101" s="29">
        <f t="shared" si="23"/>
        <v>21080.11</v>
      </c>
      <c r="P101" s="29">
        <f t="shared" si="24"/>
        <v>0</v>
      </c>
      <c r="Q101" s="29">
        <f t="shared" si="25"/>
        <v>21080.11</v>
      </c>
      <c r="R101" s="29">
        <f>+'[1]PARA EL INFORME DE FEBRERO (3)'!H87</f>
        <v>1133.8900000000001</v>
      </c>
      <c r="S101" s="29">
        <f t="shared" si="26"/>
        <v>0</v>
      </c>
      <c r="T101" s="30">
        <f t="shared" si="27"/>
        <v>5.1043936256414879</v>
      </c>
      <c r="U101" s="30">
        <f t="shared" si="28"/>
        <v>5.1043936256414879</v>
      </c>
      <c r="V101" s="30">
        <f t="shared" si="29"/>
        <v>5.1043936256414879</v>
      </c>
    </row>
    <row r="102" spans="1:22" s="26" customFormat="1" x14ac:dyDescent="0.2">
      <c r="A102" s="26" t="s">
        <v>38</v>
      </c>
      <c r="B102" s="26" t="s">
        <v>48</v>
      </c>
      <c r="C102" s="26" t="s">
        <v>70</v>
      </c>
      <c r="D102" s="27" t="s">
        <v>212</v>
      </c>
      <c r="E102" s="28" t="s">
        <v>213</v>
      </c>
      <c r="F102" s="29">
        <v>19660</v>
      </c>
      <c r="G102" s="29">
        <v>0</v>
      </c>
      <c r="H102" s="29">
        <f t="shared" si="21"/>
        <v>271</v>
      </c>
      <c r="I102" s="29">
        <f>+'[1]PARA EL INFORME DE FEBRERO (3)'!F88</f>
        <v>19931</v>
      </c>
      <c r="J102" s="29">
        <f t="shared" si="22"/>
        <v>19931</v>
      </c>
      <c r="K102" s="29">
        <f>+'[1]PARA EL INFORME DE FEBRERO (3)'!E88</f>
        <v>19931</v>
      </c>
      <c r="L102" s="29">
        <v>0</v>
      </c>
      <c r="M102" s="29">
        <f>+'[1]PARA EL INFORME DE FEBRERO (3)'!I88</f>
        <v>863.61</v>
      </c>
      <c r="N102" s="29">
        <f>+'[1]PARA EL INFORME DE FEBRERO (3)'!G88</f>
        <v>882.16</v>
      </c>
      <c r="O102" s="29">
        <f t="shared" si="23"/>
        <v>19048.84</v>
      </c>
      <c r="P102" s="29">
        <f t="shared" si="24"/>
        <v>0</v>
      </c>
      <c r="Q102" s="29">
        <f t="shared" si="25"/>
        <v>19048.84</v>
      </c>
      <c r="R102" s="29">
        <f>+'[1]PARA EL INFORME DE FEBRERO (3)'!H88</f>
        <v>863.61</v>
      </c>
      <c r="S102" s="29">
        <f t="shared" si="26"/>
        <v>18.549999999999955</v>
      </c>
      <c r="T102" s="30">
        <f t="shared" si="27"/>
        <v>4.4260699412974756</v>
      </c>
      <c r="U102" s="30">
        <f t="shared" si="28"/>
        <v>4.3329988460187643</v>
      </c>
      <c r="V102" s="30">
        <f t="shared" si="29"/>
        <v>4.4260699412974756</v>
      </c>
    </row>
    <row r="103" spans="1:22" s="26" customFormat="1" x14ac:dyDescent="0.2">
      <c r="A103" s="26" t="s">
        <v>38</v>
      </c>
      <c r="B103" s="26" t="s">
        <v>48</v>
      </c>
      <c r="C103" s="26" t="s">
        <v>51</v>
      </c>
      <c r="D103" s="27" t="s">
        <v>214</v>
      </c>
      <c r="E103" s="28" t="s">
        <v>215</v>
      </c>
      <c r="F103" s="29">
        <v>5550</v>
      </c>
      <c r="G103" s="29">
        <v>0</v>
      </c>
      <c r="H103" s="29">
        <f t="shared" si="21"/>
        <v>-245</v>
      </c>
      <c r="I103" s="29">
        <f>+'[1]PARA EL INFORME DE FEBRERO (3)'!F89</f>
        <v>5305</v>
      </c>
      <c r="J103" s="29">
        <f t="shared" si="22"/>
        <v>5305</v>
      </c>
      <c r="K103" s="29">
        <f>+'[1]PARA EL INFORME DE FEBRERO (3)'!E89</f>
        <v>5305</v>
      </c>
      <c r="L103" s="29">
        <v>0</v>
      </c>
      <c r="M103" s="29">
        <f>+'[1]PARA EL INFORME DE FEBRERO (3)'!I89</f>
        <v>0</v>
      </c>
      <c r="N103" s="29">
        <f>+'[1]PARA EL INFORME DE FEBRERO (3)'!G89</f>
        <v>0</v>
      </c>
      <c r="O103" s="29">
        <f t="shared" si="23"/>
        <v>5305</v>
      </c>
      <c r="P103" s="29">
        <f t="shared" si="24"/>
        <v>0</v>
      </c>
      <c r="Q103" s="29">
        <f t="shared" si="25"/>
        <v>5305</v>
      </c>
      <c r="R103" s="29">
        <f>+'[1]PARA EL INFORME DE FEBRERO (3)'!H89</f>
        <v>0</v>
      </c>
      <c r="S103" s="29">
        <f t="shared" si="26"/>
        <v>0</v>
      </c>
      <c r="T103" s="30">
        <f t="shared" si="27"/>
        <v>0</v>
      </c>
      <c r="U103" s="30">
        <f t="shared" si="28"/>
        <v>0</v>
      </c>
      <c r="V103" s="30">
        <f t="shared" si="29"/>
        <v>0</v>
      </c>
    </row>
    <row r="104" spans="1:22" s="26" customFormat="1" x14ac:dyDescent="0.2">
      <c r="A104" s="26" t="s">
        <v>38</v>
      </c>
      <c r="B104" s="26" t="s">
        <v>48</v>
      </c>
      <c r="C104" s="26" t="s">
        <v>63</v>
      </c>
      <c r="D104" s="27" t="s">
        <v>216</v>
      </c>
      <c r="E104" s="28" t="s">
        <v>217</v>
      </c>
      <c r="F104" s="29">
        <v>14260</v>
      </c>
      <c r="G104" s="29">
        <v>0</v>
      </c>
      <c r="H104" s="29">
        <f t="shared" si="21"/>
        <v>173</v>
      </c>
      <c r="I104" s="29">
        <f>+'[1]PARA EL INFORME DE FEBRERO (3)'!F90</f>
        <v>14433</v>
      </c>
      <c r="J104" s="29">
        <f t="shared" si="22"/>
        <v>14433</v>
      </c>
      <c r="K104" s="29">
        <f>+'[1]PARA EL INFORME DE FEBRERO (3)'!E90</f>
        <v>14433</v>
      </c>
      <c r="L104" s="29">
        <v>0</v>
      </c>
      <c r="M104" s="29">
        <f>+'[1]PARA EL INFORME DE FEBRERO (3)'!I90</f>
        <v>571.02</v>
      </c>
      <c r="N104" s="29">
        <f>+'[1]PARA EL INFORME DE FEBRERO (3)'!G90</f>
        <v>571.02</v>
      </c>
      <c r="O104" s="29">
        <f t="shared" si="23"/>
        <v>13861.98</v>
      </c>
      <c r="P104" s="29">
        <f t="shared" si="24"/>
        <v>0</v>
      </c>
      <c r="Q104" s="29">
        <f t="shared" si="25"/>
        <v>13861.98</v>
      </c>
      <c r="R104" s="29">
        <f>+'[1]PARA EL INFORME DE FEBRERO (3)'!H90</f>
        <v>518.86</v>
      </c>
      <c r="S104" s="29">
        <f t="shared" si="26"/>
        <v>52.159999999999968</v>
      </c>
      <c r="T104" s="30">
        <f t="shared" si="27"/>
        <v>3.9563500311785487</v>
      </c>
      <c r="U104" s="30">
        <f t="shared" si="28"/>
        <v>3.9563500311785487</v>
      </c>
      <c r="V104" s="30">
        <f t="shared" si="29"/>
        <v>3.9563500311785487</v>
      </c>
    </row>
    <row r="105" spans="1:22" s="26" customFormat="1" x14ac:dyDescent="0.2">
      <c r="A105" s="26" t="s">
        <v>38</v>
      </c>
      <c r="B105" s="26" t="s">
        <v>70</v>
      </c>
      <c r="C105" s="26" t="s">
        <v>35</v>
      </c>
      <c r="D105" s="27" t="s">
        <v>218</v>
      </c>
      <c r="E105" s="28" t="s">
        <v>219</v>
      </c>
      <c r="F105" s="29">
        <v>2100</v>
      </c>
      <c r="G105" s="29">
        <v>0</v>
      </c>
      <c r="H105" s="29">
        <f t="shared" si="21"/>
        <v>-200</v>
      </c>
      <c r="I105" s="29">
        <f>+'[1]PARA EL INFORME DE FEBRERO (3)'!F91</f>
        <v>1900</v>
      </c>
      <c r="J105" s="29">
        <f t="shared" si="22"/>
        <v>1900</v>
      </c>
      <c r="K105" s="29">
        <f>+'[1]PARA EL INFORME DE FEBRERO (3)'!E91</f>
        <v>1900</v>
      </c>
      <c r="L105" s="29">
        <v>0</v>
      </c>
      <c r="M105" s="29">
        <f>+'[1]PARA EL INFORME DE FEBRERO (3)'!I91</f>
        <v>0</v>
      </c>
      <c r="N105" s="29">
        <f>+'[1]PARA EL INFORME DE FEBRERO (3)'!G91</f>
        <v>0</v>
      </c>
      <c r="O105" s="29">
        <f t="shared" si="23"/>
        <v>1900</v>
      </c>
      <c r="P105" s="29">
        <f t="shared" si="24"/>
        <v>0</v>
      </c>
      <c r="Q105" s="29">
        <f t="shared" si="25"/>
        <v>1900</v>
      </c>
      <c r="R105" s="29">
        <f>+'[1]PARA EL INFORME DE FEBRERO (3)'!H91</f>
        <v>0</v>
      </c>
      <c r="S105" s="29">
        <f t="shared" si="26"/>
        <v>0</v>
      </c>
      <c r="T105" s="30">
        <f t="shared" si="27"/>
        <v>0</v>
      </c>
      <c r="U105" s="30">
        <f t="shared" si="28"/>
        <v>0</v>
      </c>
      <c r="V105" s="30">
        <f t="shared" si="29"/>
        <v>0</v>
      </c>
    </row>
    <row r="106" spans="1:22" s="26" customFormat="1" x14ac:dyDescent="0.2">
      <c r="A106" s="26" t="s">
        <v>38</v>
      </c>
      <c r="B106" s="26" t="s">
        <v>70</v>
      </c>
      <c r="C106" s="26" t="s">
        <v>38</v>
      </c>
      <c r="D106" s="27" t="s">
        <v>220</v>
      </c>
      <c r="E106" s="28" t="s">
        <v>221</v>
      </c>
      <c r="F106" s="29">
        <v>52150</v>
      </c>
      <c r="G106" s="29">
        <v>0</v>
      </c>
      <c r="H106" s="29">
        <f t="shared" si="21"/>
        <v>21617</v>
      </c>
      <c r="I106" s="29">
        <f>+'[1]PARA EL INFORME DE FEBRERO (3)'!F92</f>
        <v>73767</v>
      </c>
      <c r="J106" s="29">
        <f t="shared" si="22"/>
        <v>73767</v>
      </c>
      <c r="K106" s="29">
        <f>+'[1]PARA EL INFORME DE FEBRERO (3)'!E92</f>
        <v>73767</v>
      </c>
      <c r="L106" s="29">
        <v>0</v>
      </c>
      <c r="M106" s="29">
        <f>+'[1]PARA EL INFORME DE FEBRERO (3)'!I92</f>
        <v>2539.23</v>
      </c>
      <c r="N106" s="29">
        <f>+'[1]PARA EL INFORME DE FEBRERO (3)'!G92</f>
        <v>2539.23</v>
      </c>
      <c r="O106" s="29">
        <f t="shared" si="23"/>
        <v>71227.77</v>
      </c>
      <c r="P106" s="29">
        <f t="shared" si="24"/>
        <v>0</v>
      </c>
      <c r="Q106" s="29">
        <f t="shared" si="25"/>
        <v>71227.77</v>
      </c>
      <c r="R106" s="29">
        <f>+'[1]PARA EL INFORME DE FEBRERO (3)'!H92</f>
        <v>70.930000000000007</v>
      </c>
      <c r="S106" s="29">
        <f t="shared" si="26"/>
        <v>2468.3000000000002</v>
      </c>
      <c r="T106" s="30">
        <f t="shared" si="27"/>
        <v>3.4422302655659034</v>
      </c>
      <c r="U106" s="30">
        <f t="shared" si="28"/>
        <v>3.4422302655659034</v>
      </c>
      <c r="V106" s="30">
        <f t="shared" si="29"/>
        <v>3.4422302655659034</v>
      </c>
    </row>
    <row r="107" spans="1:22" s="26" customFormat="1" x14ac:dyDescent="0.2">
      <c r="A107" s="26" t="s">
        <v>38</v>
      </c>
      <c r="B107" s="26" t="s">
        <v>70</v>
      </c>
      <c r="C107" s="26" t="s">
        <v>41</v>
      </c>
      <c r="D107" s="27" t="s">
        <v>222</v>
      </c>
      <c r="E107" s="28" t="s">
        <v>223</v>
      </c>
      <c r="F107" s="29">
        <v>115180</v>
      </c>
      <c r="G107" s="29">
        <v>0</v>
      </c>
      <c r="H107" s="29">
        <f t="shared" si="21"/>
        <v>-1195</v>
      </c>
      <c r="I107" s="29">
        <f>+'[1]PARA EL INFORME DE FEBRERO (3)'!F93</f>
        <v>113985</v>
      </c>
      <c r="J107" s="29">
        <f t="shared" si="22"/>
        <v>113985</v>
      </c>
      <c r="K107" s="29">
        <f>+'[1]PARA EL INFORME DE FEBRERO (3)'!E93</f>
        <v>113985</v>
      </c>
      <c r="L107" s="29">
        <v>0</v>
      </c>
      <c r="M107" s="29">
        <f>+'[1]PARA EL INFORME DE FEBRERO (3)'!I93</f>
        <v>0</v>
      </c>
      <c r="N107" s="29">
        <f>+'[1]PARA EL INFORME DE FEBRERO (3)'!G93</f>
        <v>0</v>
      </c>
      <c r="O107" s="29">
        <f t="shared" si="23"/>
        <v>113985</v>
      </c>
      <c r="P107" s="29">
        <f t="shared" si="24"/>
        <v>0</v>
      </c>
      <c r="Q107" s="29">
        <f t="shared" si="25"/>
        <v>113985</v>
      </c>
      <c r="R107" s="29">
        <f>+'[1]PARA EL INFORME DE FEBRERO (3)'!H93</f>
        <v>0</v>
      </c>
      <c r="S107" s="29">
        <f t="shared" si="26"/>
        <v>0</v>
      </c>
      <c r="T107" s="30">
        <f t="shared" si="27"/>
        <v>0</v>
      </c>
      <c r="U107" s="30">
        <f t="shared" si="28"/>
        <v>0</v>
      </c>
      <c r="V107" s="30">
        <f t="shared" si="29"/>
        <v>0</v>
      </c>
    </row>
    <row r="108" spans="1:22" s="26" customFormat="1" x14ac:dyDescent="0.2">
      <c r="A108" s="26" t="s">
        <v>38</v>
      </c>
      <c r="B108" s="26" t="s">
        <v>70</v>
      </c>
      <c r="C108" s="26" t="s">
        <v>48</v>
      </c>
      <c r="D108" s="27" t="s">
        <v>224</v>
      </c>
      <c r="E108" s="28" t="s">
        <v>225</v>
      </c>
      <c r="F108" s="29">
        <v>18279</v>
      </c>
      <c r="G108" s="29">
        <v>0</v>
      </c>
      <c r="H108" s="29">
        <f t="shared" si="21"/>
        <v>-75</v>
      </c>
      <c r="I108" s="29">
        <f>+'[1]PARA EL INFORME DE FEBRERO (3)'!F94</f>
        <v>18204</v>
      </c>
      <c r="J108" s="29">
        <f t="shared" si="22"/>
        <v>18204</v>
      </c>
      <c r="K108" s="29">
        <f>+'[1]PARA EL INFORME DE FEBRERO (3)'!E94</f>
        <v>15704</v>
      </c>
      <c r="L108" s="29">
        <v>0</v>
      </c>
      <c r="M108" s="29">
        <f>+'[1]PARA EL INFORME DE FEBRERO (3)'!I94</f>
        <v>1838.5</v>
      </c>
      <c r="N108" s="29">
        <f>+'[1]PARA EL INFORME DE FEBRERO (3)'!G94</f>
        <v>1838.5</v>
      </c>
      <c r="O108" s="29">
        <f t="shared" si="23"/>
        <v>13865.5</v>
      </c>
      <c r="P108" s="29">
        <f t="shared" si="24"/>
        <v>2500</v>
      </c>
      <c r="Q108" s="29">
        <f t="shared" si="25"/>
        <v>16365.5</v>
      </c>
      <c r="R108" s="29">
        <f>+'[1]PARA EL INFORME DE FEBRERO (3)'!H94</f>
        <v>178.9</v>
      </c>
      <c r="S108" s="29">
        <f t="shared" si="26"/>
        <v>1659.6</v>
      </c>
      <c r="T108" s="30">
        <f t="shared" si="27"/>
        <v>11.707208354559349</v>
      </c>
      <c r="U108" s="30">
        <f t="shared" si="28"/>
        <v>10.099428696989673</v>
      </c>
      <c r="V108" s="30">
        <f t="shared" si="29"/>
        <v>10.099428696989673</v>
      </c>
    </row>
    <row r="109" spans="1:22" s="26" customFormat="1" x14ac:dyDescent="0.2">
      <c r="A109" s="26" t="s">
        <v>38</v>
      </c>
      <c r="B109" s="26" t="s">
        <v>70</v>
      </c>
      <c r="C109" s="26" t="s">
        <v>63</v>
      </c>
      <c r="D109" s="27" t="s">
        <v>226</v>
      </c>
      <c r="E109" s="28" t="s">
        <v>227</v>
      </c>
      <c r="F109" s="29">
        <v>25100</v>
      </c>
      <c r="G109" s="29">
        <v>0</v>
      </c>
      <c r="H109" s="29">
        <f t="shared" si="21"/>
        <v>3898</v>
      </c>
      <c r="I109" s="29">
        <f>+'[1]PARA EL INFORME DE FEBRERO (3)'!F95</f>
        <v>28998</v>
      </c>
      <c r="J109" s="29">
        <f t="shared" si="22"/>
        <v>28998</v>
      </c>
      <c r="K109" s="29">
        <f>+'[1]PARA EL INFORME DE FEBRERO (3)'!E95</f>
        <v>28998</v>
      </c>
      <c r="L109" s="29">
        <v>0</v>
      </c>
      <c r="M109" s="29">
        <f>+'[1]PARA EL INFORME DE FEBRERO (3)'!I95</f>
        <v>599.20000000000005</v>
      </c>
      <c r="N109" s="29">
        <f>+'[1]PARA EL INFORME DE FEBRERO (3)'!G95</f>
        <v>599.20000000000005</v>
      </c>
      <c r="O109" s="29">
        <f t="shared" si="23"/>
        <v>28398.799999999999</v>
      </c>
      <c r="P109" s="29">
        <f t="shared" si="24"/>
        <v>0</v>
      </c>
      <c r="Q109" s="29">
        <f t="shared" si="25"/>
        <v>28398.799999999999</v>
      </c>
      <c r="R109" s="29">
        <f>+'[1]PARA EL INFORME DE FEBRERO (3)'!H95</f>
        <v>0</v>
      </c>
      <c r="S109" s="29">
        <f t="shared" si="26"/>
        <v>599.20000000000005</v>
      </c>
      <c r="T109" s="30">
        <f t="shared" si="27"/>
        <v>2.0663494034071315</v>
      </c>
      <c r="U109" s="30">
        <f t="shared" si="28"/>
        <v>2.0663494034071315</v>
      </c>
      <c r="V109" s="30">
        <f t="shared" si="29"/>
        <v>2.0663494034071315</v>
      </c>
    </row>
    <row r="110" spans="1:22" s="26" customFormat="1" x14ac:dyDescent="0.2">
      <c r="A110" s="26" t="s">
        <v>38</v>
      </c>
      <c r="B110" s="26" t="s">
        <v>51</v>
      </c>
      <c r="C110" s="26" t="s">
        <v>35</v>
      </c>
      <c r="D110" s="27" t="s">
        <v>228</v>
      </c>
      <c r="E110" s="28" t="s">
        <v>229</v>
      </c>
      <c r="F110" s="29">
        <v>16785</v>
      </c>
      <c r="G110" s="29">
        <v>0</v>
      </c>
      <c r="H110" s="29">
        <f t="shared" si="21"/>
        <v>-414</v>
      </c>
      <c r="I110" s="29">
        <f>+'[1]PARA EL INFORME DE FEBRERO (3)'!F96</f>
        <v>16371</v>
      </c>
      <c r="J110" s="29">
        <f t="shared" si="22"/>
        <v>16371</v>
      </c>
      <c r="K110" s="29">
        <f>+'[1]PARA EL INFORME DE FEBRERO (3)'!E96</f>
        <v>16371</v>
      </c>
      <c r="L110" s="29">
        <v>0</v>
      </c>
      <c r="M110" s="29">
        <f>+'[1]PARA EL INFORME DE FEBRERO (3)'!I96</f>
        <v>86.67</v>
      </c>
      <c r="N110" s="29">
        <f>+'[1]PARA EL INFORME DE FEBRERO (3)'!G96</f>
        <v>86.67</v>
      </c>
      <c r="O110" s="29">
        <f t="shared" si="23"/>
        <v>16284.33</v>
      </c>
      <c r="P110" s="29">
        <f t="shared" si="24"/>
        <v>0</v>
      </c>
      <c r="Q110" s="29">
        <f t="shared" si="25"/>
        <v>16284.33</v>
      </c>
      <c r="R110" s="29">
        <f>+'[1]PARA EL INFORME DE FEBRERO (3)'!H96</f>
        <v>86.67</v>
      </c>
      <c r="S110" s="29">
        <f t="shared" si="26"/>
        <v>0</v>
      </c>
      <c r="T110" s="30">
        <f t="shared" si="27"/>
        <v>0.52941176470588236</v>
      </c>
      <c r="U110" s="30">
        <f t="shared" si="28"/>
        <v>0.52941176470588236</v>
      </c>
      <c r="V110" s="30">
        <f t="shared" si="29"/>
        <v>0.52941176470588236</v>
      </c>
    </row>
    <row r="111" spans="1:22" s="26" customFormat="1" x14ac:dyDescent="0.2">
      <c r="A111" s="26" t="s">
        <v>38</v>
      </c>
      <c r="B111" s="26" t="s">
        <v>51</v>
      </c>
      <c r="C111" s="26" t="s">
        <v>38</v>
      </c>
      <c r="D111" s="27" t="s">
        <v>230</v>
      </c>
      <c r="E111" s="28" t="s">
        <v>231</v>
      </c>
      <c r="F111" s="29">
        <v>38400</v>
      </c>
      <c r="G111" s="29">
        <v>0</v>
      </c>
      <c r="H111" s="29">
        <f t="shared" si="21"/>
        <v>0</v>
      </c>
      <c r="I111" s="29">
        <f>+'[1]PARA EL INFORME DE FEBRERO (3)'!F97</f>
        <v>38400</v>
      </c>
      <c r="J111" s="29">
        <f t="shared" si="22"/>
        <v>38400</v>
      </c>
      <c r="K111" s="29">
        <f>+'[1]PARA EL INFORME DE FEBRERO (3)'!E97</f>
        <v>38400</v>
      </c>
      <c r="L111" s="29">
        <v>0</v>
      </c>
      <c r="M111" s="29">
        <f>+'[1]PARA EL INFORME DE FEBRERO (3)'!I97</f>
        <v>0</v>
      </c>
      <c r="N111" s="29">
        <f>+'[1]PARA EL INFORME DE FEBRERO (3)'!G97</f>
        <v>0</v>
      </c>
      <c r="O111" s="29">
        <f t="shared" si="23"/>
        <v>38400</v>
      </c>
      <c r="P111" s="29">
        <f t="shared" si="24"/>
        <v>0</v>
      </c>
      <c r="Q111" s="29">
        <f t="shared" si="25"/>
        <v>38400</v>
      </c>
      <c r="R111" s="29">
        <f>+'[1]PARA EL INFORME DE FEBRERO (3)'!H97</f>
        <v>0</v>
      </c>
      <c r="S111" s="29">
        <f t="shared" si="26"/>
        <v>0</v>
      </c>
      <c r="T111" s="30">
        <f t="shared" si="27"/>
        <v>0</v>
      </c>
      <c r="U111" s="30">
        <f t="shared" si="28"/>
        <v>0</v>
      </c>
      <c r="V111" s="30">
        <f t="shared" si="29"/>
        <v>0</v>
      </c>
    </row>
    <row r="112" spans="1:22" s="26" customFormat="1" x14ac:dyDescent="0.2">
      <c r="A112" s="26" t="s">
        <v>38</v>
      </c>
      <c r="B112" s="26" t="s">
        <v>51</v>
      </c>
      <c r="C112" s="26" t="s">
        <v>41</v>
      </c>
      <c r="D112" s="27" t="s">
        <v>232</v>
      </c>
      <c r="E112" s="28" t="s">
        <v>233</v>
      </c>
      <c r="F112" s="29">
        <v>92725</v>
      </c>
      <c r="G112" s="29">
        <v>0</v>
      </c>
      <c r="H112" s="29">
        <f t="shared" si="21"/>
        <v>1135</v>
      </c>
      <c r="I112" s="29">
        <f>+'[1]PARA EL INFORME DE FEBRERO (3)'!F98</f>
        <v>93860</v>
      </c>
      <c r="J112" s="29">
        <f t="shared" si="22"/>
        <v>93860</v>
      </c>
      <c r="K112" s="29">
        <f>+'[1]PARA EL INFORME DE FEBRERO (3)'!E98</f>
        <v>93840</v>
      </c>
      <c r="L112" s="29">
        <v>0</v>
      </c>
      <c r="M112" s="29">
        <f>+'[1]PARA EL INFORME DE FEBRERO (3)'!I98</f>
        <v>47.67</v>
      </c>
      <c r="N112" s="29">
        <f>+'[1]PARA EL INFORME DE FEBRERO (3)'!G98</f>
        <v>47.67</v>
      </c>
      <c r="O112" s="29">
        <f t="shared" si="23"/>
        <v>93792.33</v>
      </c>
      <c r="P112" s="29">
        <f t="shared" si="24"/>
        <v>20</v>
      </c>
      <c r="Q112" s="29">
        <f t="shared" si="25"/>
        <v>93812.33</v>
      </c>
      <c r="R112" s="29">
        <f>+'[1]PARA EL INFORME DE FEBRERO (3)'!H98</f>
        <v>47.67</v>
      </c>
      <c r="S112" s="29">
        <f t="shared" si="26"/>
        <v>0</v>
      </c>
      <c r="T112" s="30">
        <f t="shared" si="27"/>
        <v>5.0799232736572893E-2</v>
      </c>
      <c r="U112" s="30">
        <f t="shared" si="28"/>
        <v>5.0788408267632652E-2</v>
      </c>
      <c r="V112" s="30">
        <f t="shared" si="29"/>
        <v>5.0788408267632652E-2</v>
      </c>
    </row>
    <row r="113" spans="1:22" s="26" customFormat="1" x14ac:dyDescent="0.2">
      <c r="A113" s="26" t="s">
        <v>38</v>
      </c>
      <c r="B113" s="26" t="s">
        <v>51</v>
      </c>
      <c r="C113" s="26" t="s">
        <v>58</v>
      </c>
      <c r="D113" s="27" t="s">
        <v>234</v>
      </c>
      <c r="E113" s="28" t="s">
        <v>235</v>
      </c>
      <c r="F113" s="29">
        <v>6105</v>
      </c>
      <c r="G113" s="29">
        <v>0</v>
      </c>
      <c r="H113" s="29">
        <f t="shared" si="21"/>
        <v>3145</v>
      </c>
      <c r="I113" s="29">
        <f>+'[1]PARA EL INFORME DE FEBRERO (3)'!F99</f>
        <v>9250</v>
      </c>
      <c r="J113" s="29">
        <f t="shared" si="22"/>
        <v>9250</v>
      </c>
      <c r="K113" s="29">
        <f>+'[1]PARA EL INFORME DE FEBRERO (3)'!E99</f>
        <v>9250</v>
      </c>
      <c r="L113" s="29">
        <v>0</v>
      </c>
      <c r="M113" s="29">
        <f>+'[1]PARA EL INFORME DE FEBRERO (3)'!I99</f>
        <v>0</v>
      </c>
      <c r="N113" s="29">
        <f>+'[1]PARA EL INFORME DE FEBRERO (3)'!G99</f>
        <v>0</v>
      </c>
      <c r="O113" s="29">
        <f t="shared" si="23"/>
        <v>9250</v>
      </c>
      <c r="P113" s="29">
        <f t="shared" si="24"/>
        <v>0</v>
      </c>
      <c r="Q113" s="29">
        <f t="shared" si="25"/>
        <v>9250</v>
      </c>
      <c r="R113" s="29">
        <f>+'[1]PARA EL INFORME DE FEBRERO (3)'!H99</f>
        <v>0</v>
      </c>
      <c r="S113" s="29">
        <f t="shared" si="26"/>
        <v>0</v>
      </c>
      <c r="T113" s="30">
        <f t="shared" si="27"/>
        <v>0</v>
      </c>
      <c r="U113" s="30">
        <f t="shared" si="28"/>
        <v>0</v>
      </c>
      <c r="V113" s="30">
        <f t="shared" si="29"/>
        <v>0</v>
      </c>
    </row>
    <row r="114" spans="1:22" s="26" customFormat="1" x14ac:dyDescent="0.2">
      <c r="A114" s="26" t="s">
        <v>38</v>
      </c>
      <c r="B114" s="26" t="s">
        <v>51</v>
      </c>
      <c r="C114" s="26" t="s">
        <v>48</v>
      </c>
      <c r="D114" s="27" t="s">
        <v>236</v>
      </c>
      <c r="E114" s="28" t="s">
        <v>237</v>
      </c>
      <c r="F114" s="29">
        <v>146045</v>
      </c>
      <c r="G114" s="29">
        <v>0</v>
      </c>
      <c r="H114" s="29">
        <f t="shared" si="21"/>
        <v>2289</v>
      </c>
      <c r="I114" s="29">
        <f>+'[1]PARA EL INFORME DE FEBRERO (3)'!F100</f>
        <v>148334</v>
      </c>
      <c r="J114" s="29">
        <f t="shared" si="22"/>
        <v>148334</v>
      </c>
      <c r="K114" s="29">
        <f>+'[1]PARA EL INFORME DE FEBRERO (3)'!E100</f>
        <v>141234</v>
      </c>
      <c r="L114" s="29">
        <v>0</v>
      </c>
      <c r="M114" s="29">
        <f>+'[1]PARA EL INFORME DE FEBRERO (3)'!I100</f>
        <v>26279.19</v>
      </c>
      <c r="N114" s="29">
        <f>+'[1]PARA EL INFORME DE FEBRERO (3)'!G100</f>
        <v>30079.79</v>
      </c>
      <c r="O114" s="29">
        <f t="shared" si="23"/>
        <v>111154.20999999999</v>
      </c>
      <c r="P114" s="29">
        <f t="shared" si="24"/>
        <v>7100</v>
      </c>
      <c r="Q114" s="29">
        <f t="shared" si="25"/>
        <v>118254.20999999999</v>
      </c>
      <c r="R114" s="29">
        <f>+'[1]PARA EL INFORME DE FEBRERO (3)'!H100</f>
        <v>876.08</v>
      </c>
      <c r="S114" s="29">
        <f t="shared" si="26"/>
        <v>29203.71</v>
      </c>
      <c r="T114" s="30">
        <f t="shared" si="27"/>
        <v>21.297839047254911</v>
      </c>
      <c r="U114" s="30">
        <f t="shared" si="28"/>
        <v>17.716228241670823</v>
      </c>
      <c r="V114" s="30">
        <f t="shared" si="29"/>
        <v>20.278418973397873</v>
      </c>
    </row>
    <row r="115" spans="1:22" s="26" customFormat="1" x14ac:dyDescent="0.2">
      <c r="A115" s="26" t="s">
        <v>38</v>
      </c>
      <c r="B115" s="26" t="s">
        <v>51</v>
      </c>
      <c r="C115" s="26" t="s">
        <v>70</v>
      </c>
      <c r="D115" s="27" t="s">
        <v>238</v>
      </c>
      <c r="E115" s="28" t="s">
        <v>239</v>
      </c>
      <c r="F115" s="29">
        <v>500</v>
      </c>
      <c r="G115" s="29">
        <v>0</v>
      </c>
      <c r="H115" s="29">
        <f t="shared" si="21"/>
        <v>0</v>
      </c>
      <c r="I115" s="29">
        <f>+'[1]PARA EL INFORME DE FEBRERO (3)'!F101</f>
        <v>500</v>
      </c>
      <c r="J115" s="29">
        <f t="shared" si="22"/>
        <v>500</v>
      </c>
      <c r="K115" s="29">
        <f>+'[1]PARA EL INFORME DE FEBRERO (3)'!E101</f>
        <v>500</v>
      </c>
      <c r="L115" s="29">
        <v>0</v>
      </c>
      <c r="M115" s="29">
        <f>+'[1]PARA EL INFORME DE FEBRERO (3)'!I101</f>
        <v>0</v>
      </c>
      <c r="N115" s="29">
        <f>+'[1]PARA EL INFORME DE FEBRERO (3)'!G101</f>
        <v>0</v>
      </c>
      <c r="O115" s="29">
        <f t="shared" si="23"/>
        <v>500</v>
      </c>
      <c r="P115" s="29">
        <f t="shared" si="24"/>
        <v>0</v>
      </c>
      <c r="Q115" s="29">
        <f t="shared" si="25"/>
        <v>500</v>
      </c>
      <c r="R115" s="29">
        <f>+'[1]PARA EL INFORME DE FEBRERO (3)'!H101</f>
        <v>0</v>
      </c>
      <c r="S115" s="29">
        <f t="shared" si="26"/>
        <v>0</v>
      </c>
      <c r="T115" s="30">
        <f t="shared" si="27"/>
        <v>0</v>
      </c>
      <c r="U115" s="30">
        <f t="shared" si="28"/>
        <v>0</v>
      </c>
      <c r="V115" s="30">
        <f t="shared" si="29"/>
        <v>0</v>
      </c>
    </row>
    <row r="116" spans="1:22" s="26" customFormat="1" x14ac:dyDescent="0.2">
      <c r="A116" s="26" t="s">
        <v>38</v>
      </c>
      <c r="B116" s="26" t="s">
        <v>51</v>
      </c>
      <c r="C116" s="26" t="s">
        <v>51</v>
      </c>
      <c r="D116" s="27" t="s">
        <v>240</v>
      </c>
      <c r="E116" s="28" t="s">
        <v>241</v>
      </c>
      <c r="F116" s="29">
        <v>9631</v>
      </c>
      <c r="G116" s="29">
        <v>0</v>
      </c>
      <c r="H116" s="29">
        <f t="shared" si="21"/>
        <v>8054</v>
      </c>
      <c r="I116" s="29">
        <f>+'[1]PARA EL INFORME DE FEBRERO (3)'!F102</f>
        <v>17685</v>
      </c>
      <c r="J116" s="29">
        <f t="shared" si="22"/>
        <v>17685</v>
      </c>
      <c r="K116" s="29">
        <f>+'[1]PARA EL INFORME DE FEBRERO (3)'!E102</f>
        <v>17685</v>
      </c>
      <c r="L116" s="29">
        <v>0</v>
      </c>
      <c r="M116" s="29">
        <f>+'[1]PARA EL INFORME DE FEBRERO (3)'!I102</f>
        <v>0</v>
      </c>
      <c r="N116" s="29">
        <f>+'[1]PARA EL INFORME DE FEBRERO (3)'!G102</f>
        <v>0</v>
      </c>
      <c r="O116" s="29">
        <f t="shared" si="23"/>
        <v>17685</v>
      </c>
      <c r="P116" s="29">
        <f t="shared" si="24"/>
        <v>0</v>
      </c>
      <c r="Q116" s="29">
        <f t="shared" si="25"/>
        <v>17685</v>
      </c>
      <c r="R116" s="29">
        <f>+'[1]PARA EL INFORME DE FEBRERO (3)'!H102</f>
        <v>0</v>
      </c>
      <c r="S116" s="29">
        <f t="shared" si="26"/>
        <v>0</v>
      </c>
      <c r="T116" s="30">
        <f t="shared" si="27"/>
        <v>0</v>
      </c>
      <c r="U116" s="30">
        <f t="shared" si="28"/>
        <v>0</v>
      </c>
      <c r="V116" s="30">
        <f t="shared" si="29"/>
        <v>0</v>
      </c>
    </row>
    <row r="117" spans="1:22" s="26" customFormat="1" x14ac:dyDescent="0.2">
      <c r="A117" s="26" t="s">
        <v>38</v>
      </c>
      <c r="B117" s="26" t="s">
        <v>51</v>
      </c>
      <c r="C117" s="26" t="s">
        <v>135</v>
      </c>
      <c r="D117" s="27" t="s">
        <v>242</v>
      </c>
      <c r="E117" s="28" t="s">
        <v>243</v>
      </c>
      <c r="F117" s="29">
        <v>500</v>
      </c>
      <c r="G117" s="29">
        <v>0</v>
      </c>
      <c r="H117" s="29">
        <f t="shared" si="21"/>
        <v>0</v>
      </c>
      <c r="I117" s="29">
        <f>+'[1]PARA EL INFORME DE FEBRERO (3)'!F103</f>
        <v>500</v>
      </c>
      <c r="J117" s="29">
        <f t="shared" si="22"/>
        <v>500</v>
      </c>
      <c r="K117" s="29">
        <f>+'[1]PARA EL INFORME DE FEBRERO (3)'!E103</f>
        <v>500</v>
      </c>
      <c r="L117" s="29">
        <v>0</v>
      </c>
      <c r="M117" s="29">
        <f>+'[1]PARA EL INFORME DE FEBRERO (3)'!I103</f>
        <v>0</v>
      </c>
      <c r="N117" s="29">
        <f>+'[1]PARA EL INFORME DE FEBRERO (3)'!G103</f>
        <v>0</v>
      </c>
      <c r="O117" s="29">
        <f t="shared" si="23"/>
        <v>500</v>
      </c>
      <c r="P117" s="29">
        <f t="shared" si="24"/>
        <v>0</v>
      </c>
      <c r="Q117" s="29">
        <f t="shared" si="25"/>
        <v>500</v>
      </c>
      <c r="R117" s="29">
        <f>+'[1]PARA EL INFORME DE FEBRERO (3)'!H103</f>
        <v>0</v>
      </c>
      <c r="S117" s="29">
        <f t="shared" si="26"/>
        <v>0</v>
      </c>
      <c r="T117" s="30">
        <f t="shared" si="27"/>
        <v>0</v>
      </c>
      <c r="U117" s="30">
        <f t="shared" si="28"/>
        <v>0</v>
      </c>
      <c r="V117" s="30">
        <f t="shared" si="29"/>
        <v>0</v>
      </c>
    </row>
    <row r="118" spans="1:22" s="26" customFormat="1" x14ac:dyDescent="0.2">
      <c r="A118" s="26" t="s">
        <v>38</v>
      </c>
      <c r="B118" s="26" t="s">
        <v>51</v>
      </c>
      <c r="C118" s="26" t="s">
        <v>63</v>
      </c>
      <c r="D118" s="27" t="s">
        <v>244</v>
      </c>
      <c r="E118" s="28" t="s">
        <v>245</v>
      </c>
      <c r="F118" s="29">
        <v>9750</v>
      </c>
      <c r="G118" s="29">
        <v>0</v>
      </c>
      <c r="H118" s="29">
        <f t="shared" si="21"/>
        <v>-198</v>
      </c>
      <c r="I118" s="29">
        <f>+'[1]PARA EL INFORME DE FEBRERO (3)'!F104</f>
        <v>9552</v>
      </c>
      <c r="J118" s="29">
        <f t="shared" si="22"/>
        <v>9552</v>
      </c>
      <c r="K118" s="29">
        <f>+'[1]PARA EL INFORME DE FEBRERO (3)'!E104</f>
        <v>9552</v>
      </c>
      <c r="L118" s="29">
        <v>0</v>
      </c>
      <c r="M118" s="29">
        <f>+'[1]PARA EL INFORME DE FEBRERO (3)'!I104</f>
        <v>80.89</v>
      </c>
      <c r="N118" s="29">
        <f>+'[1]PARA EL INFORME DE FEBRERO (3)'!G104</f>
        <v>80.89</v>
      </c>
      <c r="O118" s="29">
        <f t="shared" si="23"/>
        <v>9471.11</v>
      </c>
      <c r="P118" s="29">
        <f t="shared" si="24"/>
        <v>0</v>
      </c>
      <c r="Q118" s="29">
        <f t="shared" si="25"/>
        <v>9471.11</v>
      </c>
      <c r="R118" s="29">
        <f>+'[1]PARA EL INFORME DE FEBRERO (3)'!H104</f>
        <v>0</v>
      </c>
      <c r="S118" s="29">
        <f t="shared" si="26"/>
        <v>80.89</v>
      </c>
      <c r="T118" s="30">
        <f t="shared" si="27"/>
        <v>0.84683835845896138</v>
      </c>
      <c r="U118" s="30">
        <f t="shared" si="28"/>
        <v>0.84683835845896138</v>
      </c>
      <c r="V118" s="30">
        <f t="shared" si="29"/>
        <v>0.84683835845896138</v>
      </c>
    </row>
    <row r="119" spans="1:22" s="26" customFormat="1" x14ac:dyDescent="0.2">
      <c r="A119" s="26" t="s">
        <v>38</v>
      </c>
      <c r="B119" s="26" t="s">
        <v>135</v>
      </c>
      <c r="C119" s="26" t="s">
        <v>34</v>
      </c>
      <c r="D119" s="27" t="s">
        <v>246</v>
      </c>
      <c r="E119" s="28" t="s">
        <v>247</v>
      </c>
      <c r="F119" s="29">
        <v>78366</v>
      </c>
      <c r="G119" s="29">
        <v>0</v>
      </c>
      <c r="H119" s="29">
        <f t="shared" si="21"/>
        <v>-415</v>
      </c>
      <c r="I119" s="29">
        <f>+'[1]PARA EL INFORME DE FEBRERO (3)'!F105</f>
        <v>77951</v>
      </c>
      <c r="J119" s="29">
        <f t="shared" si="22"/>
        <v>77951</v>
      </c>
      <c r="K119" s="29">
        <f>+'[1]PARA EL INFORME DE FEBRERO (3)'!E105</f>
        <v>75496</v>
      </c>
      <c r="L119" s="29">
        <v>0</v>
      </c>
      <c r="M119" s="29">
        <f>+'[1]PARA EL INFORME DE FEBRERO (3)'!I105</f>
        <v>1326.37</v>
      </c>
      <c r="N119" s="29">
        <f>+'[1]PARA EL INFORME DE FEBRERO (3)'!G105</f>
        <v>1401.81</v>
      </c>
      <c r="O119" s="29">
        <f t="shared" si="23"/>
        <v>74094.19</v>
      </c>
      <c r="P119" s="29">
        <f t="shared" si="24"/>
        <v>2455</v>
      </c>
      <c r="Q119" s="29">
        <f t="shared" si="25"/>
        <v>76549.19</v>
      </c>
      <c r="R119" s="29">
        <f>+'[1]PARA EL INFORME DE FEBRERO (3)'!H105</f>
        <v>1294.33</v>
      </c>
      <c r="S119" s="29">
        <f t="shared" si="26"/>
        <v>107.48000000000002</v>
      </c>
      <c r="T119" s="30">
        <f t="shared" si="27"/>
        <v>1.8568003602839884</v>
      </c>
      <c r="U119" s="30">
        <f t="shared" si="28"/>
        <v>1.7015432771869505</v>
      </c>
      <c r="V119" s="30">
        <f t="shared" si="29"/>
        <v>1.7983220228092005</v>
      </c>
    </row>
    <row r="120" spans="1:22" s="26" customFormat="1" x14ac:dyDescent="0.2">
      <c r="D120" s="27" t="s">
        <v>248</v>
      </c>
      <c r="E120" s="28" t="s">
        <v>249</v>
      </c>
      <c r="F120" s="29">
        <f>SUM(F121:F129)</f>
        <v>111989</v>
      </c>
      <c r="G120" s="29">
        <f t="shared" ref="G120:S120" si="30">SUM(G121:G129)</f>
        <v>0</v>
      </c>
      <c r="H120" s="29">
        <f t="shared" si="30"/>
        <v>101250</v>
      </c>
      <c r="I120" s="29">
        <f t="shared" si="30"/>
        <v>213239</v>
      </c>
      <c r="J120" s="29">
        <f t="shared" si="30"/>
        <v>213239</v>
      </c>
      <c r="K120" s="29">
        <f t="shared" si="30"/>
        <v>213239</v>
      </c>
      <c r="L120" s="29">
        <f t="shared" si="30"/>
        <v>0</v>
      </c>
      <c r="M120" s="29">
        <f t="shared" si="30"/>
        <v>50409.98</v>
      </c>
      <c r="N120" s="29">
        <f t="shared" si="30"/>
        <v>107592.09999999998</v>
      </c>
      <c r="O120" s="29">
        <f t="shared" si="23"/>
        <v>105646.90000000002</v>
      </c>
      <c r="P120" s="29">
        <f t="shared" si="24"/>
        <v>0</v>
      </c>
      <c r="Q120" s="29">
        <f t="shared" si="25"/>
        <v>105646.90000000002</v>
      </c>
      <c r="R120" s="29">
        <f t="shared" si="30"/>
        <v>74217.429999999993</v>
      </c>
      <c r="S120" s="29">
        <f t="shared" si="30"/>
        <v>33374.670000000006</v>
      </c>
      <c r="T120" s="30">
        <f t="shared" si="27"/>
        <v>50.4561079352276</v>
      </c>
      <c r="U120" s="30">
        <f t="shared" si="28"/>
        <v>23.640131495645733</v>
      </c>
      <c r="V120" s="30">
        <f t="shared" si="29"/>
        <v>50.4561079352276</v>
      </c>
    </row>
    <row r="121" spans="1:22" s="26" customFormat="1" hidden="1" x14ac:dyDescent="0.2">
      <c r="A121" s="26" t="s">
        <v>38</v>
      </c>
      <c r="B121" s="26" t="s">
        <v>63</v>
      </c>
      <c r="C121" s="26" t="s">
        <v>35</v>
      </c>
      <c r="D121" s="27"/>
      <c r="E121" s="28" t="s">
        <v>250</v>
      </c>
      <c r="F121" s="29">
        <v>55698</v>
      </c>
      <c r="G121" s="29"/>
      <c r="H121" s="29">
        <f t="shared" ref="H121:H129" si="31">+I121-F121</f>
        <v>56670</v>
      </c>
      <c r="I121" s="29">
        <f>+'[1]PARA EL INFORME DE FEBRERO (3)'!F106</f>
        <v>112368</v>
      </c>
      <c r="J121" s="29">
        <f t="shared" ref="J121:J129" si="32">+F121+H121</f>
        <v>112368</v>
      </c>
      <c r="K121" s="29">
        <f>+'[1]PARA EL INFORME DE FEBRERO (3)'!E106</f>
        <v>112368</v>
      </c>
      <c r="L121" s="29"/>
      <c r="M121" s="29">
        <f>+'[1]PARA EL INFORME DE FEBRERO (3)'!I106</f>
        <v>27664.639999999999</v>
      </c>
      <c r="N121" s="29">
        <f>+'[1]PARA EL INFORME DE FEBRERO (3)'!G106</f>
        <v>61492.639999999999</v>
      </c>
      <c r="O121" s="29">
        <f t="shared" si="23"/>
        <v>50875.360000000001</v>
      </c>
      <c r="P121" s="29">
        <f t="shared" si="24"/>
        <v>0</v>
      </c>
      <c r="Q121" s="29">
        <f t="shared" si="25"/>
        <v>50875.360000000001</v>
      </c>
      <c r="R121" s="29">
        <f>+'[1]PARA EL INFORME DE FEBRERO (3)'!H106</f>
        <v>56145.64</v>
      </c>
      <c r="S121" s="29">
        <f t="shared" si="26"/>
        <v>5347</v>
      </c>
      <c r="T121" s="30">
        <f t="shared" si="27"/>
        <v>54.724334330058376</v>
      </c>
      <c r="U121" s="30">
        <f t="shared" si="28"/>
        <v>24.619678200199342</v>
      </c>
      <c r="V121" s="30">
        <f t="shared" si="29"/>
        <v>54.724334330058376</v>
      </c>
    </row>
    <row r="122" spans="1:22" s="26" customFormat="1" hidden="1" x14ac:dyDescent="0.2">
      <c r="A122" s="26" t="s">
        <v>38</v>
      </c>
      <c r="B122" s="26" t="s">
        <v>63</v>
      </c>
      <c r="C122" s="26" t="s">
        <v>38</v>
      </c>
      <c r="D122" s="27"/>
      <c r="E122" s="28" t="s">
        <v>251</v>
      </c>
      <c r="F122" s="29">
        <v>488</v>
      </c>
      <c r="G122" s="29"/>
      <c r="H122" s="29">
        <f t="shared" si="31"/>
        <v>27090</v>
      </c>
      <c r="I122" s="29">
        <f>+'[1]PARA EL INFORME DE FEBRERO (3)'!F107</f>
        <v>27578</v>
      </c>
      <c r="J122" s="29">
        <f t="shared" si="32"/>
        <v>27578</v>
      </c>
      <c r="K122" s="29">
        <f>+'[1]PARA EL INFORME DE FEBRERO (3)'!E107</f>
        <v>27578</v>
      </c>
      <c r="L122" s="29"/>
      <c r="M122" s="29">
        <f>+'[1]PARA EL INFORME DE FEBRERO (3)'!I107</f>
        <v>347.75</v>
      </c>
      <c r="N122" s="29">
        <f>+'[1]PARA EL INFORME DE FEBRERO (3)'!G107</f>
        <v>1676.69</v>
      </c>
      <c r="O122" s="29">
        <f t="shared" si="23"/>
        <v>25901.31</v>
      </c>
      <c r="P122" s="29">
        <f t="shared" si="24"/>
        <v>0</v>
      </c>
      <c r="Q122" s="29">
        <f t="shared" si="25"/>
        <v>25901.31</v>
      </c>
      <c r="R122" s="29">
        <f>+'[1]PARA EL INFORME DE FEBRERO (3)'!H107</f>
        <v>347.75</v>
      </c>
      <c r="S122" s="29">
        <f t="shared" si="26"/>
        <v>1328.94</v>
      </c>
      <c r="T122" s="30">
        <f t="shared" si="27"/>
        <v>6.0798099934730585</v>
      </c>
      <c r="U122" s="30">
        <f t="shared" si="28"/>
        <v>1.2609688882442527</v>
      </c>
      <c r="V122" s="30">
        <f t="shared" si="29"/>
        <v>6.0798099934730585</v>
      </c>
    </row>
    <row r="123" spans="1:22" s="26" customFormat="1" hidden="1" x14ac:dyDescent="0.2">
      <c r="A123" s="26" t="s">
        <v>38</v>
      </c>
      <c r="B123" s="26" t="s">
        <v>63</v>
      </c>
      <c r="C123" s="26" t="s">
        <v>41</v>
      </c>
      <c r="D123" s="27"/>
      <c r="E123" s="28" t="s">
        <v>252</v>
      </c>
      <c r="F123" s="29">
        <v>50673</v>
      </c>
      <c r="G123" s="29"/>
      <c r="H123" s="29">
        <f t="shared" si="31"/>
        <v>60</v>
      </c>
      <c r="I123" s="29">
        <f>+'[1]PARA EL INFORME DE FEBRERO (3)'!F108</f>
        <v>50733</v>
      </c>
      <c r="J123" s="29">
        <f t="shared" si="32"/>
        <v>50733</v>
      </c>
      <c r="K123" s="29">
        <f>+'[1]PARA EL INFORME DE FEBRERO (3)'!E108</f>
        <v>50733</v>
      </c>
      <c r="L123" s="29"/>
      <c r="M123" s="29">
        <f>+'[1]PARA EL INFORME DE FEBRERO (3)'!I108</f>
        <v>16154.07</v>
      </c>
      <c r="N123" s="29">
        <f>+'[1]PARA EL INFORME DE FEBRERO (3)'!G108</f>
        <v>36142.25</v>
      </c>
      <c r="O123" s="29">
        <f t="shared" si="23"/>
        <v>14590.75</v>
      </c>
      <c r="P123" s="29">
        <f t="shared" si="24"/>
        <v>0</v>
      </c>
      <c r="Q123" s="29">
        <f t="shared" si="25"/>
        <v>14590.75</v>
      </c>
      <c r="R123" s="29">
        <f>+'[1]PARA EL INFORME DE FEBRERO (3)'!H108</f>
        <v>16154.07</v>
      </c>
      <c r="S123" s="29">
        <f t="shared" si="26"/>
        <v>19988.18</v>
      </c>
      <c r="T123" s="30">
        <f t="shared" si="27"/>
        <v>71.240119843100146</v>
      </c>
      <c r="U123" s="30">
        <f t="shared" si="28"/>
        <v>31.841345869552363</v>
      </c>
      <c r="V123" s="30">
        <f t="shared" si="29"/>
        <v>71.240119843100146</v>
      </c>
    </row>
    <row r="124" spans="1:22" s="26" customFormat="1" hidden="1" x14ac:dyDescent="0.2">
      <c r="A124" s="26" t="s">
        <v>38</v>
      </c>
      <c r="B124" s="26" t="s">
        <v>63</v>
      </c>
      <c r="C124" s="26" t="s">
        <v>58</v>
      </c>
      <c r="D124" s="27"/>
      <c r="E124" s="28" t="s">
        <v>253</v>
      </c>
      <c r="F124" s="29">
        <v>213</v>
      </c>
      <c r="G124" s="29"/>
      <c r="H124" s="29">
        <f t="shared" si="31"/>
        <v>1966</v>
      </c>
      <c r="I124" s="29">
        <f>+'[1]PARA EL INFORME DE FEBRERO (3)'!F109</f>
        <v>2179</v>
      </c>
      <c r="J124" s="29">
        <f t="shared" si="32"/>
        <v>2179</v>
      </c>
      <c r="K124" s="29">
        <f>+'[1]PARA EL INFORME DE FEBRERO (3)'!E109</f>
        <v>2179</v>
      </c>
      <c r="L124" s="29"/>
      <c r="M124" s="29">
        <f>+'[1]PARA EL INFORME DE FEBRERO (3)'!I109</f>
        <v>282.16000000000003</v>
      </c>
      <c r="N124" s="29">
        <f>+'[1]PARA EL INFORME DE FEBRERO (3)'!G109</f>
        <v>282.16000000000003</v>
      </c>
      <c r="O124" s="29">
        <f t="shared" si="23"/>
        <v>1896.84</v>
      </c>
      <c r="P124" s="29">
        <f t="shared" si="24"/>
        <v>0</v>
      </c>
      <c r="Q124" s="29">
        <f t="shared" si="25"/>
        <v>1896.84</v>
      </c>
      <c r="R124" s="29">
        <f>+'[1]PARA EL INFORME DE FEBRERO (3)'!H109</f>
        <v>52.16</v>
      </c>
      <c r="S124" s="29">
        <f t="shared" si="26"/>
        <v>230.00000000000003</v>
      </c>
      <c r="T124" s="30">
        <f t="shared" si="27"/>
        <v>12.949059201468566</v>
      </c>
      <c r="U124" s="30">
        <f t="shared" si="28"/>
        <v>12.949059201468566</v>
      </c>
      <c r="V124" s="30">
        <f t="shared" si="29"/>
        <v>12.949059201468566</v>
      </c>
    </row>
    <row r="125" spans="1:22" s="26" customFormat="1" hidden="1" x14ac:dyDescent="0.2">
      <c r="A125" s="26" t="s">
        <v>38</v>
      </c>
      <c r="B125" s="26" t="s">
        <v>63</v>
      </c>
      <c r="C125" s="26" t="s">
        <v>48</v>
      </c>
      <c r="D125" s="27"/>
      <c r="E125" s="28" t="s">
        <v>254</v>
      </c>
      <c r="F125" s="29">
        <v>224</v>
      </c>
      <c r="G125" s="29"/>
      <c r="H125" s="29">
        <f t="shared" si="31"/>
        <v>767</v>
      </c>
      <c r="I125" s="29">
        <f>+'[1]PARA EL INFORME DE FEBRERO (3)'!F110</f>
        <v>991</v>
      </c>
      <c r="J125" s="29">
        <f t="shared" si="32"/>
        <v>991</v>
      </c>
      <c r="K125" s="29">
        <f>+'[1]PARA EL INFORME DE FEBRERO (3)'!E110</f>
        <v>991</v>
      </c>
      <c r="L125" s="29"/>
      <c r="M125" s="29">
        <f>+'[1]PARA EL INFORME DE FEBRERO (3)'!I110</f>
        <v>164.68</v>
      </c>
      <c r="N125" s="29">
        <f>+'[1]PARA EL INFORME DE FEBRERO (3)'!G110</f>
        <v>164.68</v>
      </c>
      <c r="O125" s="29">
        <f t="shared" si="23"/>
        <v>826.31999999999994</v>
      </c>
      <c r="P125" s="29">
        <f t="shared" si="24"/>
        <v>0</v>
      </c>
      <c r="Q125" s="29">
        <f t="shared" si="25"/>
        <v>826.31999999999994</v>
      </c>
      <c r="R125" s="29">
        <f>+'[1]PARA EL INFORME DE FEBRERO (3)'!H110</f>
        <v>164.68</v>
      </c>
      <c r="S125" s="29">
        <f t="shared" si="26"/>
        <v>0</v>
      </c>
      <c r="T125" s="30">
        <f t="shared" si="27"/>
        <v>16.617558022199798</v>
      </c>
      <c r="U125" s="30">
        <f t="shared" si="28"/>
        <v>16.617558022199798</v>
      </c>
      <c r="V125" s="30">
        <f t="shared" si="29"/>
        <v>16.617558022199798</v>
      </c>
    </row>
    <row r="126" spans="1:22" s="26" customFormat="1" hidden="1" x14ac:dyDescent="0.2">
      <c r="A126" s="26" t="s">
        <v>38</v>
      </c>
      <c r="B126" s="26" t="s">
        <v>63</v>
      </c>
      <c r="C126" s="26" t="s">
        <v>70</v>
      </c>
      <c r="D126" s="27"/>
      <c r="E126" s="28" t="s">
        <v>255</v>
      </c>
      <c r="F126" s="29">
        <v>267</v>
      </c>
      <c r="G126" s="29"/>
      <c r="H126" s="29">
        <f t="shared" si="31"/>
        <v>203</v>
      </c>
      <c r="I126" s="29">
        <f>+'[1]PARA EL INFORME DE FEBRERO (3)'!F111</f>
        <v>470</v>
      </c>
      <c r="J126" s="29">
        <f t="shared" si="32"/>
        <v>470</v>
      </c>
      <c r="K126" s="29">
        <f>+'[1]PARA EL INFORME DE FEBRERO (3)'!E111</f>
        <v>470</v>
      </c>
      <c r="L126" s="29"/>
      <c r="M126" s="29">
        <f>+'[1]PARA EL INFORME DE FEBRERO (3)'!I111</f>
        <v>141.65</v>
      </c>
      <c r="N126" s="29">
        <f>+'[1]PARA EL INFORME DE FEBRERO (3)'!G111</f>
        <v>141.65</v>
      </c>
      <c r="O126" s="29">
        <f t="shared" si="23"/>
        <v>328.35</v>
      </c>
      <c r="P126" s="29">
        <f t="shared" si="24"/>
        <v>0</v>
      </c>
      <c r="Q126" s="29">
        <f t="shared" si="25"/>
        <v>328.35</v>
      </c>
      <c r="R126" s="29">
        <f>+'[1]PARA EL INFORME DE FEBRERO (3)'!H111</f>
        <v>141.65</v>
      </c>
      <c r="S126" s="29">
        <f t="shared" si="26"/>
        <v>0</v>
      </c>
      <c r="T126" s="30">
        <f t="shared" si="27"/>
        <v>30.138297872340424</v>
      </c>
      <c r="U126" s="30">
        <f t="shared" si="28"/>
        <v>30.138297872340424</v>
      </c>
      <c r="V126" s="30">
        <f t="shared" si="29"/>
        <v>30.138297872340424</v>
      </c>
    </row>
    <row r="127" spans="1:22" s="26" customFormat="1" hidden="1" x14ac:dyDescent="0.2">
      <c r="A127" s="26" t="s">
        <v>38</v>
      </c>
      <c r="B127" s="26" t="s">
        <v>63</v>
      </c>
      <c r="C127" s="26" t="s">
        <v>51</v>
      </c>
      <c r="D127" s="27"/>
      <c r="E127" s="28" t="s">
        <v>256</v>
      </c>
      <c r="F127" s="29">
        <v>437</v>
      </c>
      <c r="G127" s="29"/>
      <c r="H127" s="29">
        <f t="shared" si="31"/>
        <v>990</v>
      </c>
      <c r="I127" s="29">
        <f>+'[1]PARA EL INFORME DE FEBRERO (3)'!F112</f>
        <v>1427</v>
      </c>
      <c r="J127" s="29">
        <f t="shared" si="32"/>
        <v>1427</v>
      </c>
      <c r="K127" s="29">
        <f>+'[1]PARA EL INFORME DE FEBRERO (3)'!E112</f>
        <v>1427</v>
      </c>
      <c r="L127" s="29"/>
      <c r="M127" s="29">
        <f>+'[1]PARA EL INFORME DE FEBRERO (3)'!I112</f>
        <v>254.82</v>
      </c>
      <c r="N127" s="29">
        <f>+'[1]PARA EL INFORME DE FEBRERO (3)'!G112</f>
        <v>914.15</v>
      </c>
      <c r="O127" s="29">
        <f t="shared" si="23"/>
        <v>512.85</v>
      </c>
      <c r="P127" s="29">
        <f t="shared" si="24"/>
        <v>0</v>
      </c>
      <c r="Q127" s="29">
        <f t="shared" si="25"/>
        <v>512.85</v>
      </c>
      <c r="R127" s="29">
        <f>+'[1]PARA EL INFORME DE FEBRERO (3)'!H112</f>
        <v>254.82</v>
      </c>
      <c r="S127" s="29">
        <f t="shared" si="26"/>
        <v>659.32999999999993</v>
      </c>
      <c r="T127" s="30">
        <f t="shared" si="27"/>
        <v>64.06096706377015</v>
      </c>
      <c r="U127" s="30">
        <f t="shared" si="28"/>
        <v>17.857042747021723</v>
      </c>
      <c r="V127" s="30">
        <f t="shared" si="29"/>
        <v>64.06096706377015</v>
      </c>
    </row>
    <row r="128" spans="1:22" s="26" customFormat="1" hidden="1" x14ac:dyDescent="0.2">
      <c r="A128" s="26" t="s">
        <v>38</v>
      </c>
      <c r="B128" s="26" t="s">
        <v>63</v>
      </c>
      <c r="C128" s="26" t="s">
        <v>135</v>
      </c>
      <c r="D128" s="27"/>
      <c r="E128" s="28" t="s">
        <v>257</v>
      </c>
      <c r="F128" s="29">
        <v>3435</v>
      </c>
      <c r="G128" s="29"/>
      <c r="H128" s="29">
        <f t="shared" si="31"/>
        <v>8554</v>
      </c>
      <c r="I128" s="29">
        <f>+'[1]PARA EL INFORME DE FEBRERO (3)'!F113</f>
        <v>11989</v>
      </c>
      <c r="J128" s="29">
        <f t="shared" si="32"/>
        <v>11989</v>
      </c>
      <c r="K128" s="29">
        <f>+'[1]PARA EL INFORME DE FEBRERO (3)'!E113</f>
        <v>11989</v>
      </c>
      <c r="L128" s="29"/>
      <c r="M128" s="29">
        <f>+'[1]PARA EL INFORME DE FEBRERO (3)'!I113</f>
        <v>3309.95</v>
      </c>
      <c r="N128" s="29">
        <f>+'[1]PARA EL INFORME DE FEBRERO (3)'!G113</f>
        <v>4687.62</v>
      </c>
      <c r="O128" s="29">
        <f t="shared" si="23"/>
        <v>7301.38</v>
      </c>
      <c r="P128" s="29">
        <f t="shared" si="24"/>
        <v>0</v>
      </c>
      <c r="Q128" s="29">
        <f t="shared" si="25"/>
        <v>7301.38</v>
      </c>
      <c r="R128" s="29">
        <f>+'[1]PARA EL INFORME DE FEBRERO (3)'!H113</f>
        <v>485.27</v>
      </c>
      <c r="S128" s="29">
        <f t="shared" si="26"/>
        <v>4202.3500000000004</v>
      </c>
      <c r="T128" s="30">
        <f t="shared" si="27"/>
        <v>39.099341062640754</v>
      </c>
      <c r="U128" s="30">
        <f t="shared" si="28"/>
        <v>27.608224205521726</v>
      </c>
      <c r="V128" s="30">
        <f t="shared" si="29"/>
        <v>39.099341062640754</v>
      </c>
    </row>
    <row r="129" spans="1:22" s="31" customFormat="1" ht="23.25" hidden="1" customHeight="1" x14ac:dyDescent="0.2">
      <c r="A129" s="26" t="s">
        <v>38</v>
      </c>
      <c r="B129" s="26" t="s">
        <v>63</v>
      </c>
      <c r="C129" s="26" t="s">
        <v>63</v>
      </c>
      <c r="D129" s="27"/>
      <c r="E129" s="28" t="s">
        <v>258</v>
      </c>
      <c r="F129" s="29">
        <v>554</v>
      </c>
      <c r="G129" s="29"/>
      <c r="H129" s="29">
        <f t="shared" si="31"/>
        <v>4950</v>
      </c>
      <c r="I129" s="29">
        <f>+'[1]PARA EL INFORME DE FEBRERO (3)'!F114</f>
        <v>5504</v>
      </c>
      <c r="J129" s="29">
        <f t="shared" si="32"/>
        <v>5504</v>
      </c>
      <c r="K129" s="29">
        <f>+'[1]PARA EL INFORME DE FEBRERO (3)'!E114</f>
        <v>5504</v>
      </c>
      <c r="L129" s="29"/>
      <c r="M129" s="29">
        <f>+'[1]PARA EL INFORME DE FEBRERO (3)'!I114</f>
        <v>2090.2600000000002</v>
      </c>
      <c r="N129" s="29">
        <f>+'[1]PARA EL INFORME DE FEBRERO (3)'!G114</f>
        <v>2090.2600000000002</v>
      </c>
      <c r="O129" s="29">
        <f t="shared" si="23"/>
        <v>3413.74</v>
      </c>
      <c r="P129" s="29">
        <f t="shared" si="24"/>
        <v>0</v>
      </c>
      <c r="Q129" s="29">
        <f t="shared" si="25"/>
        <v>3413.74</v>
      </c>
      <c r="R129" s="29">
        <f>+'[1]PARA EL INFORME DE FEBRERO (3)'!H114</f>
        <v>471.39</v>
      </c>
      <c r="S129" s="29">
        <f t="shared" si="26"/>
        <v>1618.8700000000003</v>
      </c>
      <c r="T129" s="30">
        <f t="shared" si="27"/>
        <v>37.977107558139537</v>
      </c>
      <c r="U129" s="30">
        <f t="shared" si="28"/>
        <v>37.977107558139537</v>
      </c>
      <c r="V129" s="30">
        <f t="shared" si="29"/>
        <v>37.977107558139537</v>
      </c>
    </row>
    <row r="130" spans="1:22" s="26" customFormat="1" ht="30" x14ac:dyDescent="0.2">
      <c r="D130" s="24"/>
      <c r="E130" s="24" t="s">
        <v>259</v>
      </c>
      <c r="F130" s="25">
        <f>SUM(F131:F144)</f>
        <v>4926868</v>
      </c>
      <c r="G130" s="25">
        <f t="shared" ref="G130:O130" si="33">SUM(G131:G144)</f>
        <v>0</v>
      </c>
      <c r="H130" s="25">
        <f t="shared" si="33"/>
        <v>353797</v>
      </c>
      <c r="I130" s="25">
        <f t="shared" si="33"/>
        <v>5280665</v>
      </c>
      <c r="J130" s="25">
        <f t="shared" si="33"/>
        <v>5280665</v>
      </c>
      <c r="K130" s="25">
        <f t="shared" si="33"/>
        <v>3276915</v>
      </c>
      <c r="L130" s="25">
        <f t="shared" si="33"/>
        <v>0</v>
      </c>
      <c r="M130" s="25">
        <f t="shared" si="33"/>
        <v>292737.02999999997</v>
      </c>
      <c r="N130" s="25">
        <f t="shared" si="33"/>
        <v>306634.74</v>
      </c>
      <c r="O130" s="25">
        <f t="shared" si="33"/>
        <v>2970280.2600000002</v>
      </c>
      <c r="P130" s="25">
        <f>SUM(P131:P144)</f>
        <v>2003750</v>
      </c>
      <c r="Q130" s="25">
        <f>SUM(Q131:Q144)</f>
        <v>4974030.2600000007</v>
      </c>
      <c r="R130" s="25">
        <f>SUM(R131:R144)</f>
        <v>104421.79000000001</v>
      </c>
      <c r="S130" s="25">
        <f>SUM(S131:S144)</f>
        <v>202212.95</v>
      </c>
      <c r="T130" s="24">
        <f t="shared" si="27"/>
        <v>9.3574212330805047</v>
      </c>
      <c r="U130" s="24">
        <f t="shared" si="28"/>
        <v>5.5435637367642139</v>
      </c>
      <c r="V130" s="24">
        <f t="shared" si="29"/>
        <v>5.8067447944529711</v>
      </c>
    </row>
    <row r="131" spans="1:22" s="26" customFormat="1" x14ac:dyDescent="0.2">
      <c r="A131" s="26" t="s">
        <v>41</v>
      </c>
      <c r="B131" s="26" t="s">
        <v>34</v>
      </c>
      <c r="C131" s="26" t="s">
        <v>35</v>
      </c>
      <c r="D131" s="27" t="s">
        <v>260</v>
      </c>
      <c r="E131" s="28" t="s">
        <v>261</v>
      </c>
      <c r="F131" s="29">
        <v>33396</v>
      </c>
      <c r="G131" s="29">
        <v>0</v>
      </c>
      <c r="H131" s="29">
        <f t="shared" ref="H131:H143" si="34">+I131-F131</f>
        <v>590</v>
      </c>
      <c r="I131" s="29">
        <f>+'[1]PARA EL INFORME DE FEBRERO (3)'!F115</f>
        <v>33986</v>
      </c>
      <c r="J131" s="29">
        <f t="shared" ref="J131:J143" si="35">+F131+H131</f>
        <v>33986</v>
      </c>
      <c r="K131" s="29">
        <f>+'[1]PARA EL INFORME DE FEBRERO (3)'!E115</f>
        <v>33986</v>
      </c>
      <c r="L131" s="29">
        <v>0</v>
      </c>
      <c r="M131" s="29">
        <f>+'[1]PARA EL INFORME DE FEBRERO (3)'!I115</f>
        <v>0</v>
      </c>
      <c r="N131" s="29">
        <f>+'[1]PARA EL INFORME DE FEBRERO (3)'!G115</f>
        <v>0</v>
      </c>
      <c r="O131" s="29">
        <f>+K131-N131</f>
        <v>33986</v>
      </c>
      <c r="P131" s="29">
        <f t="shared" si="24"/>
        <v>0</v>
      </c>
      <c r="Q131" s="29">
        <f t="shared" si="25"/>
        <v>33986</v>
      </c>
      <c r="R131" s="29">
        <f>+'[1]PARA EL INFORME DE FEBRERO (3)'!H115</f>
        <v>0</v>
      </c>
      <c r="S131" s="29">
        <f t="shared" si="26"/>
        <v>0</v>
      </c>
      <c r="T131" s="30">
        <f t="shared" si="27"/>
        <v>0</v>
      </c>
      <c r="U131" s="30">
        <f t="shared" si="28"/>
        <v>0</v>
      </c>
      <c r="V131" s="30">
        <f t="shared" si="29"/>
        <v>0</v>
      </c>
    </row>
    <row r="132" spans="1:22" s="26" customFormat="1" x14ac:dyDescent="0.2">
      <c r="A132" s="26" t="s">
        <v>41</v>
      </c>
      <c r="B132" s="26" t="s">
        <v>34</v>
      </c>
      <c r="C132" s="26" t="s">
        <v>38</v>
      </c>
      <c r="D132" s="27" t="s">
        <v>262</v>
      </c>
      <c r="E132" s="28" t="s">
        <v>263</v>
      </c>
      <c r="F132" s="29">
        <v>1000</v>
      </c>
      <c r="G132" s="29">
        <v>0</v>
      </c>
      <c r="H132" s="29">
        <f t="shared" si="34"/>
        <v>0</v>
      </c>
      <c r="I132" s="29">
        <f>+'[1]PARA EL INFORME DE FEBRERO (3)'!F116</f>
        <v>1000</v>
      </c>
      <c r="J132" s="29">
        <f t="shared" si="35"/>
        <v>1000</v>
      </c>
      <c r="K132" s="29">
        <f>+'[1]PARA EL INFORME DE FEBRERO (3)'!E116</f>
        <v>1000</v>
      </c>
      <c r="L132" s="29">
        <v>0</v>
      </c>
      <c r="M132" s="29">
        <f>+'[1]PARA EL INFORME DE FEBRERO (3)'!I116</f>
        <v>0</v>
      </c>
      <c r="N132" s="29">
        <f>+'[1]PARA EL INFORME DE FEBRERO (3)'!G116</f>
        <v>0</v>
      </c>
      <c r="O132" s="29">
        <f t="shared" ref="O132:O152" si="36">+K132-N132</f>
        <v>1000</v>
      </c>
      <c r="P132" s="29">
        <f t="shared" si="24"/>
        <v>0</v>
      </c>
      <c r="Q132" s="29">
        <f t="shared" si="25"/>
        <v>1000</v>
      </c>
      <c r="R132" s="29">
        <f>+'[1]PARA EL INFORME DE FEBRERO (3)'!H116</f>
        <v>0</v>
      </c>
      <c r="S132" s="29">
        <f t="shared" si="26"/>
        <v>0</v>
      </c>
      <c r="T132" s="30">
        <f t="shared" si="27"/>
        <v>0</v>
      </c>
      <c r="U132" s="30">
        <f t="shared" si="28"/>
        <v>0</v>
      </c>
      <c r="V132" s="30">
        <f t="shared" si="29"/>
        <v>0</v>
      </c>
    </row>
    <row r="133" spans="1:22" s="26" customFormat="1" x14ac:dyDescent="0.2">
      <c r="A133" s="26" t="s">
        <v>41</v>
      </c>
      <c r="B133" s="26" t="s">
        <v>34</v>
      </c>
      <c r="C133" s="26" t="s">
        <v>48</v>
      </c>
      <c r="D133" s="27" t="s">
        <v>264</v>
      </c>
      <c r="E133" s="28" t="s">
        <v>265</v>
      </c>
      <c r="F133" s="29">
        <v>170</v>
      </c>
      <c r="G133" s="29">
        <v>0</v>
      </c>
      <c r="H133" s="29">
        <f t="shared" si="34"/>
        <v>0</v>
      </c>
      <c r="I133" s="29">
        <f>+'[1]PARA EL INFORME DE FEBRERO (3)'!F117</f>
        <v>170</v>
      </c>
      <c r="J133" s="29">
        <f t="shared" si="35"/>
        <v>170</v>
      </c>
      <c r="K133" s="29">
        <f>+'[1]PARA EL INFORME DE FEBRERO (3)'!E117</f>
        <v>170</v>
      </c>
      <c r="L133" s="29">
        <v>0</v>
      </c>
      <c r="M133" s="29">
        <f>+'[1]PARA EL INFORME DE FEBRERO (3)'!I117</f>
        <v>0</v>
      </c>
      <c r="N133" s="29">
        <f>+'[1]PARA EL INFORME DE FEBRERO (3)'!G117</f>
        <v>0</v>
      </c>
      <c r="O133" s="29">
        <f t="shared" si="36"/>
        <v>170</v>
      </c>
      <c r="P133" s="29">
        <f t="shared" si="24"/>
        <v>0</v>
      </c>
      <c r="Q133" s="29">
        <f t="shared" si="25"/>
        <v>170</v>
      </c>
      <c r="R133" s="29">
        <f>+'[1]PARA EL INFORME DE FEBRERO (3)'!H117</f>
        <v>0</v>
      </c>
      <c r="S133" s="29">
        <f t="shared" si="26"/>
        <v>0</v>
      </c>
      <c r="T133" s="30">
        <f t="shared" si="27"/>
        <v>0</v>
      </c>
      <c r="U133" s="30">
        <f t="shared" si="28"/>
        <v>0</v>
      </c>
      <c r="V133" s="30">
        <f t="shared" si="29"/>
        <v>0</v>
      </c>
    </row>
    <row r="134" spans="1:22" s="26" customFormat="1" x14ac:dyDescent="0.2">
      <c r="A134" s="26" t="s">
        <v>41</v>
      </c>
      <c r="B134" s="26" t="s">
        <v>34</v>
      </c>
      <c r="C134" s="26" t="s">
        <v>51</v>
      </c>
      <c r="D134" s="27" t="s">
        <v>266</v>
      </c>
      <c r="E134" s="28" t="s">
        <v>267</v>
      </c>
      <c r="F134" s="29">
        <v>20</v>
      </c>
      <c r="G134" s="29">
        <v>0</v>
      </c>
      <c r="H134" s="29">
        <f t="shared" si="34"/>
        <v>0</v>
      </c>
      <c r="I134" s="29">
        <f>+'[1]PARA EL INFORME DE FEBRERO (3)'!F118</f>
        <v>20</v>
      </c>
      <c r="J134" s="29">
        <f t="shared" si="35"/>
        <v>20</v>
      </c>
      <c r="K134" s="29">
        <f>+'[1]PARA EL INFORME DE FEBRERO (3)'!E118</f>
        <v>20</v>
      </c>
      <c r="L134" s="29">
        <v>0</v>
      </c>
      <c r="M134" s="29">
        <f>+'[1]PARA EL INFORME DE FEBRERO (3)'!I118</f>
        <v>0</v>
      </c>
      <c r="N134" s="29">
        <f>+'[1]PARA EL INFORME DE FEBRERO (3)'!G118</f>
        <v>0</v>
      </c>
      <c r="O134" s="29">
        <f t="shared" si="36"/>
        <v>20</v>
      </c>
      <c r="P134" s="29">
        <f t="shared" si="24"/>
        <v>0</v>
      </c>
      <c r="Q134" s="29">
        <f t="shared" si="25"/>
        <v>20</v>
      </c>
      <c r="R134" s="29">
        <f>+'[1]PARA EL INFORME DE FEBRERO (3)'!H118</f>
        <v>0</v>
      </c>
      <c r="S134" s="29">
        <f t="shared" si="26"/>
        <v>0</v>
      </c>
      <c r="T134" s="30">
        <f t="shared" si="27"/>
        <v>0</v>
      </c>
      <c r="U134" s="30">
        <f t="shared" si="28"/>
        <v>0</v>
      </c>
      <c r="V134" s="30">
        <f t="shared" si="29"/>
        <v>0</v>
      </c>
    </row>
    <row r="135" spans="1:22" s="26" customFormat="1" ht="13.5" customHeight="1" x14ac:dyDescent="0.2">
      <c r="A135" s="31" t="s">
        <v>41</v>
      </c>
      <c r="B135" s="31" t="s">
        <v>34</v>
      </c>
      <c r="C135" s="31" t="s">
        <v>135</v>
      </c>
      <c r="D135" s="27" t="s">
        <v>268</v>
      </c>
      <c r="E135" s="28" t="s">
        <v>269</v>
      </c>
      <c r="F135" s="29">
        <v>120</v>
      </c>
      <c r="G135" s="29">
        <v>0</v>
      </c>
      <c r="H135" s="29">
        <f t="shared" si="34"/>
        <v>-100</v>
      </c>
      <c r="I135" s="29">
        <f>+'[1]PARA EL INFORME DE FEBRERO (3)'!F119</f>
        <v>20</v>
      </c>
      <c r="J135" s="29">
        <f t="shared" si="35"/>
        <v>20</v>
      </c>
      <c r="K135" s="29">
        <f>+'[1]PARA EL INFORME DE FEBRERO (3)'!E119</f>
        <v>20</v>
      </c>
      <c r="L135" s="29">
        <v>0</v>
      </c>
      <c r="M135" s="29">
        <f>+'[1]PARA EL INFORME DE FEBRERO (3)'!I119</f>
        <v>0</v>
      </c>
      <c r="N135" s="29">
        <f>+'[1]PARA EL INFORME DE FEBRERO (3)'!G119</f>
        <v>0</v>
      </c>
      <c r="O135" s="29">
        <f t="shared" si="36"/>
        <v>20</v>
      </c>
      <c r="P135" s="29">
        <f t="shared" si="24"/>
        <v>0</v>
      </c>
      <c r="Q135" s="29">
        <f t="shared" si="25"/>
        <v>20</v>
      </c>
      <c r="R135" s="29">
        <f>+'[1]PARA EL INFORME DE FEBRERO (3)'!H119</f>
        <v>0</v>
      </c>
      <c r="S135" s="29">
        <f t="shared" si="26"/>
        <v>0</v>
      </c>
      <c r="T135" s="30">
        <f t="shared" si="27"/>
        <v>0</v>
      </c>
      <c r="U135" s="30">
        <f t="shared" si="28"/>
        <v>0</v>
      </c>
      <c r="V135" s="30">
        <f t="shared" si="29"/>
        <v>0</v>
      </c>
    </row>
    <row r="136" spans="1:22" s="26" customFormat="1" x14ac:dyDescent="0.2">
      <c r="A136" s="26" t="s">
        <v>41</v>
      </c>
      <c r="B136" s="26" t="s">
        <v>34</v>
      </c>
      <c r="C136" s="26" t="s">
        <v>63</v>
      </c>
      <c r="D136" s="27" t="s">
        <v>270</v>
      </c>
      <c r="E136" s="28" t="s">
        <v>271</v>
      </c>
      <c r="F136" s="29">
        <v>20</v>
      </c>
      <c r="G136" s="29">
        <v>0</v>
      </c>
      <c r="H136" s="29">
        <f t="shared" si="34"/>
        <v>0</v>
      </c>
      <c r="I136" s="29">
        <f>+'[1]PARA EL INFORME DE FEBRERO (3)'!F120</f>
        <v>20</v>
      </c>
      <c r="J136" s="29">
        <f t="shared" si="35"/>
        <v>20</v>
      </c>
      <c r="K136" s="29">
        <f>+'[1]PARA EL INFORME DE FEBRERO (3)'!E120</f>
        <v>20</v>
      </c>
      <c r="L136" s="29">
        <v>0</v>
      </c>
      <c r="M136" s="29">
        <f>+'[1]PARA EL INFORME DE FEBRERO (3)'!I120</f>
        <v>0</v>
      </c>
      <c r="N136" s="29">
        <f>+'[1]PARA EL INFORME DE FEBRERO (3)'!G120</f>
        <v>0</v>
      </c>
      <c r="O136" s="29">
        <f t="shared" si="36"/>
        <v>20</v>
      </c>
      <c r="P136" s="29">
        <f t="shared" si="24"/>
        <v>0</v>
      </c>
      <c r="Q136" s="29">
        <f t="shared" si="25"/>
        <v>20</v>
      </c>
      <c r="R136" s="29">
        <f>+'[1]PARA EL INFORME DE FEBRERO (3)'!H120</f>
        <v>0</v>
      </c>
      <c r="S136" s="29">
        <f t="shared" si="26"/>
        <v>0</v>
      </c>
      <c r="T136" s="30">
        <f t="shared" si="27"/>
        <v>0</v>
      </c>
      <c r="U136" s="30">
        <f t="shared" si="28"/>
        <v>0</v>
      </c>
      <c r="V136" s="30">
        <f t="shared" si="29"/>
        <v>0</v>
      </c>
    </row>
    <row r="137" spans="1:22" s="26" customFormat="1" x14ac:dyDescent="0.2">
      <c r="A137" s="26" t="s">
        <v>41</v>
      </c>
      <c r="B137" s="26" t="s">
        <v>35</v>
      </c>
      <c r="C137" s="26" t="s">
        <v>58</v>
      </c>
      <c r="D137" s="27" t="s">
        <v>272</v>
      </c>
      <c r="E137" s="28" t="s">
        <v>273</v>
      </c>
      <c r="F137" s="29">
        <v>2229991</v>
      </c>
      <c r="G137" s="29">
        <v>0</v>
      </c>
      <c r="H137" s="29">
        <f t="shared" si="34"/>
        <v>0</v>
      </c>
      <c r="I137" s="29">
        <f>+'[1]PARA EL INFORME DE FEBRERO (3)'!F121</f>
        <v>2229991</v>
      </c>
      <c r="J137" s="29">
        <f t="shared" si="35"/>
        <v>2229991</v>
      </c>
      <c r="K137" s="29">
        <f>+'[1]PARA EL INFORME DE FEBRERO (3)'!E121</f>
        <v>229991</v>
      </c>
      <c r="L137" s="29">
        <v>0</v>
      </c>
      <c r="M137" s="29">
        <f>+'[1]PARA EL INFORME DE FEBRERO (3)'!I121</f>
        <v>0</v>
      </c>
      <c r="N137" s="29">
        <f>+'[1]PARA EL INFORME DE FEBRERO (3)'!G121</f>
        <v>0</v>
      </c>
      <c r="O137" s="29">
        <f t="shared" si="36"/>
        <v>229991</v>
      </c>
      <c r="P137" s="29">
        <f t="shared" si="24"/>
        <v>2000000</v>
      </c>
      <c r="Q137" s="29">
        <f t="shared" si="25"/>
        <v>2229991</v>
      </c>
      <c r="R137" s="29">
        <f>+'[1]PARA EL INFORME DE FEBRERO (3)'!H121</f>
        <v>0</v>
      </c>
      <c r="S137" s="29">
        <f t="shared" si="26"/>
        <v>0</v>
      </c>
      <c r="T137" s="30">
        <f t="shared" si="27"/>
        <v>0</v>
      </c>
      <c r="U137" s="30">
        <f t="shared" si="28"/>
        <v>0</v>
      </c>
      <c r="V137" s="30">
        <f t="shared" si="29"/>
        <v>0</v>
      </c>
    </row>
    <row r="138" spans="1:22" s="26" customFormat="1" x14ac:dyDescent="0.2">
      <c r="A138" s="26" t="s">
        <v>41</v>
      </c>
      <c r="B138" s="26" t="s">
        <v>38</v>
      </c>
      <c r="C138" s="26" t="s">
        <v>34</v>
      </c>
      <c r="D138" s="27" t="s">
        <v>274</v>
      </c>
      <c r="E138" s="28" t="s">
        <v>275</v>
      </c>
      <c r="F138" s="29">
        <v>6040</v>
      </c>
      <c r="G138" s="29">
        <v>0</v>
      </c>
      <c r="H138" s="29">
        <f t="shared" si="34"/>
        <v>2514</v>
      </c>
      <c r="I138" s="29">
        <f>+'[1]PARA EL INFORME DE FEBRERO (3)'!F122</f>
        <v>8554</v>
      </c>
      <c r="J138" s="29">
        <f t="shared" si="35"/>
        <v>8554</v>
      </c>
      <c r="K138" s="29">
        <f>+'[1]PARA EL INFORME DE FEBRERO (3)'!E122</f>
        <v>8554</v>
      </c>
      <c r="L138" s="29">
        <v>0</v>
      </c>
      <c r="M138" s="29">
        <f>+'[1]PARA EL INFORME DE FEBRERO (3)'!I122</f>
        <v>0</v>
      </c>
      <c r="N138" s="29">
        <f>+'[1]PARA EL INFORME DE FEBRERO (3)'!G122</f>
        <v>0</v>
      </c>
      <c r="O138" s="29">
        <f t="shared" si="36"/>
        <v>8554</v>
      </c>
      <c r="P138" s="29">
        <f t="shared" si="24"/>
        <v>0</v>
      </c>
      <c r="Q138" s="29">
        <f t="shared" si="25"/>
        <v>8554</v>
      </c>
      <c r="R138" s="29">
        <f>+'[1]PARA EL INFORME DE FEBRERO (3)'!H122</f>
        <v>0</v>
      </c>
      <c r="S138" s="29">
        <f t="shared" si="26"/>
        <v>0</v>
      </c>
      <c r="T138" s="30">
        <f t="shared" si="27"/>
        <v>0</v>
      </c>
      <c r="U138" s="30">
        <f t="shared" si="28"/>
        <v>0</v>
      </c>
      <c r="V138" s="30">
        <f t="shared" si="29"/>
        <v>0</v>
      </c>
    </row>
    <row r="139" spans="1:22" s="26" customFormat="1" x14ac:dyDescent="0.2">
      <c r="A139" s="26" t="s">
        <v>41</v>
      </c>
      <c r="B139" s="26" t="s">
        <v>41</v>
      </c>
      <c r="C139" s="26" t="s">
        <v>35</v>
      </c>
      <c r="D139" s="27" t="s">
        <v>276</v>
      </c>
      <c r="E139" s="28" t="s">
        <v>277</v>
      </c>
      <c r="F139" s="29">
        <v>40</v>
      </c>
      <c r="G139" s="29">
        <v>0</v>
      </c>
      <c r="H139" s="29">
        <f t="shared" si="34"/>
        <v>0</v>
      </c>
      <c r="I139" s="29">
        <f>+'[1]PARA EL INFORME DE FEBRERO (3)'!F123</f>
        <v>40</v>
      </c>
      <c r="J139" s="29">
        <f t="shared" si="35"/>
        <v>40</v>
      </c>
      <c r="K139" s="29">
        <f>+'[1]PARA EL INFORME DE FEBRERO (3)'!E123</f>
        <v>40</v>
      </c>
      <c r="L139" s="29">
        <v>0</v>
      </c>
      <c r="M139" s="29">
        <f>+'[1]PARA EL INFORME DE FEBRERO (3)'!I123</f>
        <v>0</v>
      </c>
      <c r="N139" s="29">
        <f>+'[1]PARA EL INFORME DE FEBRERO (3)'!G123</f>
        <v>0</v>
      </c>
      <c r="O139" s="29">
        <f t="shared" si="36"/>
        <v>40</v>
      </c>
      <c r="P139" s="29">
        <f t="shared" si="24"/>
        <v>0</v>
      </c>
      <c r="Q139" s="29">
        <f t="shared" si="25"/>
        <v>40</v>
      </c>
      <c r="R139" s="29">
        <f>+'[1]PARA EL INFORME DE FEBRERO (3)'!H123</f>
        <v>0</v>
      </c>
      <c r="S139" s="29">
        <f t="shared" si="26"/>
        <v>0</v>
      </c>
      <c r="T139" s="30">
        <f t="shared" si="27"/>
        <v>0</v>
      </c>
      <c r="U139" s="30">
        <f t="shared" si="28"/>
        <v>0</v>
      </c>
      <c r="V139" s="30">
        <f t="shared" si="29"/>
        <v>0</v>
      </c>
    </row>
    <row r="140" spans="1:22" s="26" customFormat="1" x14ac:dyDescent="0.2">
      <c r="A140" s="26" t="s">
        <v>41</v>
      </c>
      <c r="B140" s="26" t="s">
        <v>58</v>
      </c>
      <c r="C140" s="26" t="s">
        <v>34</v>
      </c>
      <c r="D140" s="27" t="s">
        <v>278</v>
      </c>
      <c r="E140" s="28" t="s">
        <v>279</v>
      </c>
      <c r="F140" s="29">
        <v>4700</v>
      </c>
      <c r="G140" s="29">
        <v>0</v>
      </c>
      <c r="H140" s="29">
        <f t="shared" si="34"/>
        <v>700</v>
      </c>
      <c r="I140" s="29">
        <f>+'[1]PARA EL INFORME DE FEBRERO (3)'!F124</f>
        <v>5400</v>
      </c>
      <c r="J140" s="29">
        <f t="shared" si="35"/>
        <v>5400</v>
      </c>
      <c r="K140" s="29">
        <f>+'[1]PARA EL INFORME DE FEBRERO (3)'!E124</f>
        <v>5150</v>
      </c>
      <c r="L140" s="29">
        <v>0</v>
      </c>
      <c r="M140" s="29">
        <f>+'[1]PARA EL INFORME DE FEBRERO (3)'!I124</f>
        <v>0</v>
      </c>
      <c r="N140" s="29">
        <f>+'[1]PARA EL INFORME DE FEBRERO (3)'!G124</f>
        <v>0</v>
      </c>
      <c r="O140" s="29">
        <f t="shared" si="36"/>
        <v>5150</v>
      </c>
      <c r="P140" s="29">
        <f t="shared" si="24"/>
        <v>250</v>
      </c>
      <c r="Q140" s="29">
        <f t="shared" si="25"/>
        <v>5400</v>
      </c>
      <c r="R140" s="29">
        <f>+'[1]PARA EL INFORME DE FEBRERO (3)'!H124</f>
        <v>0</v>
      </c>
      <c r="S140" s="29">
        <f t="shared" si="26"/>
        <v>0</v>
      </c>
      <c r="T140" s="30">
        <f t="shared" si="27"/>
        <v>0</v>
      </c>
      <c r="U140" s="30">
        <f t="shared" si="28"/>
        <v>0</v>
      </c>
      <c r="V140" s="30">
        <f t="shared" si="29"/>
        <v>0</v>
      </c>
    </row>
    <row r="141" spans="1:22" s="26" customFormat="1" x14ac:dyDescent="0.2">
      <c r="A141" s="26" t="s">
        <v>41</v>
      </c>
      <c r="B141" s="26" t="s">
        <v>48</v>
      </c>
      <c r="C141" s="26" t="s">
        <v>34</v>
      </c>
      <c r="D141" s="27" t="s">
        <v>280</v>
      </c>
      <c r="E141" s="28" t="s">
        <v>281</v>
      </c>
      <c r="F141" s="29">
        <v>111972</v>
      </c>
      <c r="G141" s="29">
        <v>0</v>
      </c>
      <c r="H141" s="29">
        <f t="shared" si="34"/>
        <v>3623</v>
      </c>
      <c r="I141" s="29">
        <f>+'[1]PARA EL INFORME DE FEBRERO (3)'!F125</f>
        <v>115595</v>
      </c>
      <c r="J141" s="29">
        <f t="shared" si="35"/>
        <v>115595</v>
      </c>
      <c r="K141" s="29">
        <f>+'[1]PARA EL INFORME DE FEBRERO (3)'!E125</f>
        <v>115095</v>
      </c>
      <c r="L141" s="29">
        <v>0</v>
      </c>
      <c r="M141" s="29">
        <f>+'[1]PARA EL INFORME DE FEBRERO (3)'!I125</f>
        <v>0</v>
      </c>
      <c r="N141" s="29">
        <f>+'[1]PARA EL INFORME DE FEBRERO (3)'!G125</f>
        <v>0</v>
      </c>
      <c r="O141" s="29">
        <f t="shared" si="36"/>
        <v>115095</v>
      </c>
      <c r="P141" s="29">
        <f t="shared" ref="P141:P177" si="37">+J141-K141</f>
        <v>500</v>
      </c>
      <c r="Q141" s="29">
        <f t="shared" ref="Q141:Q178" si="38">+J141-N141</f>
        <v>115595</v>
      </c>
      <c r="R141" s="29">
        <f>+'[1]PARA EL INFORME DE FEBRERO (3)'!H125</f>
        <v>0</v>
      </c>
      <c r="S141" s="29">
        <f t="shared" ref="S141:S204" si="39">+N141-R141</f>
        <v>0</v>
      </c>
      <c r="T141" s="30">
        <f t="shared" ref="T141:T204" si="40">+N141/K141*100</f>
        <v>0</v>
      </c>
      <c r="U141" s="30">
        <f t="shared" ref="U141:U204" si="41">+M141/J141*100</f>
        <v>0</v>
      </c>
      <c r="V141" s="30">
        <f t="shared" ref="V141:V204" si="42">+N141/J141*100</f>
        <v>0</v>
      </c>
    </row>
    <row r="142" spans="1:22" s="26" customFormat="1" x14ac:dyDescent="0.2">
      <c r="A142" s="26" t="s">
        <v>41</v>
      </c>
      <c r="B142" s="26" t="s">
        <v>51</v>
      </c>
      <c r="C142" s="26" t="s">
        <v>34</v>
      </c>
      <c r="D142" s="27" t="s">
        <v>282</v>
      </c>
      <c r="E142" s="28" t="s">
        <v>283</v>
      </c>
      <c r="F142" s="29">
        <v>92403</v>
      </c>
      <c r="G142" s="29">
        <v>0</v>
      </c>
      <c r="H142" s="29">
        <f t="shared" si="34"/>
        <v>2445</v>
      </c>
      <c r="I142" s="29">
        <f>+'[1]PARA EL INFORME DE FEBRERO (3)'!F126</f>
        <v>94848</v>
      </c>
      <c r="J142" s="29">
        <f t="shared" si="35"/>
        <v>94848</v>
      </c>
      <c r="K142" s="29">
        <f>+'[1]PARA EL INFORME DE FEBRERO (3)'!E126</f>
        <v>91848</v>
      </c>
      <c r="L142" s="29">
        <v>0</v>
      </c>
      <c r="M142" s="29">
        <f>+'[1]PARA EL INFORME DE FEBRERO (3)'!I126</f>
        <v>544.62</v>
      </c>
      <c r="N142" s="29">
        <f>+'[1]PARA EL INFORME DE FEBRERO (3)'!G126</f>
        <v>5468.89</v>
      </c>
      <c r="O142" s="29">
        <f t="shared" si="36"/>
        <v>86379.11</v>
      </c>
      <c r="P142" s="29">
        <f t="shared" si="37"/>
        <v>3000</v>
      </c>
      <c r="Q142" s="29">
        <f t="shared" si="38"/>
        <v>89379.11</v>
      </c>
      <c r="R142" s="29">
        <f>+'[1]PARA EL INFORME DE FEBRERO (3)'!H126</f>
        <v>31.02</v>
      </c>
      <c r="S142" s="29">
        <f t="shared" si="39"/>
        <v>5437.87</v>
      </c>
      <c r="T142" s="30">
        <f t="shared" si="40"/>
        <v>5.9542831634875011</v>
      </c>
      <c r="U142" s="30">
        <f t="shared" si="41"/>
        <v>0.57420293522267207</v>
      </c>
      <c r="V142" s="30">
        <f t="shared" si="42"/>
        <v>5.7659518387314446</v>
      </c>
    </row>
    <row r="143" spans="1:22" s="26" customFormat="1" x14ac:dyDescent="0.2">
      <c r="A143" s="26" t="s">
        <v>41</v>
      </c>
      <c r="B143" s="26" t="s">
        <v>135</v>
      </c>
      <c r="C143" s="26" t="s">
        <v>34</v>
      </c>
      <c r="D143" s="27" t="s">
        <v>284</v>
      </c>
      <c r="E143" s="28" t="s">
        <v>285</v>
      </c>
      <c r="F143" s="29">
        <v>1940581</v>
      </c>
      <c r="G143" s="29">
        <v>0</v>
      </c>
      <c r="H143" s="29">
        <f t="shared" si="34"/>
        <v>320750</v>
      </c>
      <c r="I143" s="29">
        <f>+'[1]PARA EL INFORME DE FEBRERO (3)'!F127</f>
        <v>2261331</v>
      </c>
      <c r="J143" s="29">
        <f t="shared" si="35"/>
        <v>2261331</v>
      </c>
      <c r="K143" s="29">
        <f>+'[1]PARA EL INFORME DE FEBRERO (3)'!E127</f>
        <v>2261331</v>
      </c>
      <c r="L143" s="29">
        <v>0</v>
      </c>
      <c r="M143" s="29">
        <f>+'[1]PARA EL INFORME DE FEBRERO (3)'!I127</f>
        <v>17400.55</v>
      </c>
      <c r="N143" s="29">
        <f>+'[1]PARA EL INFORME DE FEBRERO (3)'!G127</f>
        <v>17400.55</v>
      </c>
      <c r="O143" s="29">
        <f t="shared" si="36"/>
        <v>2243930.4500000002</v>
      </c>
      <c r="P143" s="29">
        <f t="shared" si="37"/>
        <v>0</v>
      </c>
      <c r="Q143" s="29">
        <f t="shared" si="38"/>
        <v>2243930.4500000002</v>
      </c>
      <c r="R143" s="29">
        <f>+'[1]PARA EL INFORME DE FEBRERO (3)'!H127</f>
        <v>0</v>
      </c>
      <c r="S143" s="29">
        <f t="shared" si="39"/>
        <v>17400.55</v>
      </c>
      <c r="T143" s="30">
        <f t="shared" si="40"/>
        <v>0.76948266308647428</v>
      </c>
      <c r="U143" s="30">
        <f t="shared" si="41"/>
        <v>0.76948266308647428</v>
      </c>
      <c r="V143" s="30">
        <f t="shared" si="42"/>
        <v>0.76948266308647428</v>
      </c>
    </row>
    <row r="144" spans="1:22" s="26" customFormat="1" x14ac:dyDescent="0.2">
      <c r="D144" s="27" t="s">
        <v>286</v>
      </c>
      <c r="E144" s="28" t="s">
        <v>287</v>
      </c>
      <c r="F144" s="29">
        <f>SUM(F145:F152)</f>
        <v>506415</v>
      </c>
      <c r="G144" s="29">
        <f t="shared" ref="G144:S144" si="43">SUM(G145:G152)</f>
        <v>0</v>
      </c>
      <c r="H144" s="29">
        <f t="shared" si="43"/>
        <v>23275</v>
      </c>
      <c r="I144" s="29">
        <f t="shared" si="43"/>
        <v>529690</v>
      </c>
      <c r="J144" s="29">
        <f t="shared" si="43"/>
        <v>529690</v>
      </c>
      <c r="K144" s="29">
        <f t="shared" si="43"/>
        <v>529690</v>
      </c>
      <c r="L144" s="29">
        <f t="shared" si="43"/>
        <v>0</v>
      </c>
      <c r="M144" s="29">
        <f t="shared" si="43"/>
        <v>274791.86</v>
      </c>
      <c r="N144" s="29">
        <f t="shared" si="43"/>
        <v>283765.3</v>
      </c>
      <c r="O144" s="29">
        <f t="shared" si="36"/>
        <v>245924.7</v>
      </c>
      <c r="P144" s="29">
        <f t="shared" si="37"/>
        <v>0</v>
      </c>
      <c r="Q144" s="29">
        <f t="shared" si="38"/>
        <v>245924.7</v>
      </c>
      <c r="R144" s="29">
        <f t="shared" si="43"/>
        <v>104390.77</v>
      </c>
      <c r="S144" s="29">
        <f t="shared" si="43"/>
        <v>179374.53</v>
      </c>
      <c r="T144" s="30">
        <f t="shared" si="40"/>
        <v>53.57195718250297</v>
      </c>
      <c r="U144" s="30">
        <f t="shared" si="41"/>
        <v>51.877864411259409</v>
      </c>
      <c r="V144" s="30">
        <f t="shared" si="42"/>
        <v>53.57195718250297</v>
      </c>
    </row>
    <row r="145" spans="1:22" s="26" customFormat="1" hidden="1" x14ac:dyDescent="0.2">
      <c r="A145" s="26" t="s">
        <v>41</v>
      </c>
      <c r="B145" s="26" t="s">
        <v>63</v>
      </c>
      <c r="C145" s="26" t="s">
        <v>35</v>
      </c>
      <c r="D145" s="27" t="s">
        <v>288</v>
      </c>
      <c r="E145" s="28" t="s">
        <v>289</v>
      </c>
      <c r="F145" s="29">
        <v>20</v>
      </c>
      <c r="G145" s="29"/>
      <c r="H145" s="29">
        <f t="shared" ref="H145:H152" si="44">+I145-F145</f>
        <v>0</v>
      </c>
      <c r="I145" s="29">
        <f>+'[1]PARA EL INFORME DE FEBRERO (3)'!F128</f>
        <v>20</v>
      </c>
      <c r="J145" s="29">
        <f t="shared" ref="J145:J152" si="45">+F145+H145</f>
        <v>20</v>
      </c>
      <c r="K145" s="29">
        <f>+'[1]PARA EL INFORME DE FEBRERO (3)'!E128</f>
        <v>20</v>
      </c>
      <c r="L145" s="29"/>
      <c r="M145" s="29">
        <f>+'[1]PARA EL INFORME DE FEBRERO (3)'!I128</f>
        <v>0</v>
      </c>
      <c r="N145" s="29">
        <f>+'[1]PARA EL INFORME DE FEBRERO (3)'!G128</f>
        <v>0</v>
      </c>
      <c r="O145" s="29">
        <f t="shared" si="36"/>
        <v>20</v>
      </c>
      <c r="P145" s="29">
        <f t="shared" si="37"/>
        <v>0</v>
      </c>
      <c r="Q145" s="29">
        <f t="shared" si="38"/>
        <v>20</v>
      </c>
      <c r="R145" s="29">
        <f>+'[1]PARA EL INFORME DE FEBRERO (3)'!H128</f>
        <v>0</v>
      </c>
      <c r="S145" s="29">
        <f t="shared" si="39"/>
        <v>0</v>
      </c>
      <c r="T145" s="30">
        <f t="shared" si="40"/>
        <v>0</v>
      </c>
      <c r="U145" s="30">
        <f t="shared" si="41"/>
        <v>0</v>
      </c>
      <c r="V145" s="30">
        <f t="shared" si="42"/>
        <v>0</v>
      </c>
    </row>
    <row r="146" spans="1:22" s="26" customFormat="1" hidden="1" x14ac:dyDescent="0.2">
      <c r="A146" s="26" t="s">
        <v>41</v>
      </c>
      <c r="B146" s="26" t="s">
        <v>63</v>
      </c>
      <c r="C146" s="26" t="s">
        <v>38</v>
      </c>
      <c r="D146" s="27" t="s">
        <v>290</v>
      </c>
      <c r="E146" s="28" t="s">
        <v>291</v>
      </c>
      <c r="F146" s="29">
        <v>20</v>
      </c>
      <c r="G146" s="29"/>
      <c r="H146" s="29">
        <f t="shared" si="44"/>
        <v>0</v>
      </c>
      <c r="I146" s="29">
        <f>+'[1]PARA EL INFORME DE FEBRERO (3)'!F129</f>
        <v>20</v>
      </c>
      <c r="J146" s="29">
        <f t="shared" si="45"/>
        <v>20</v>
      </c>
      <c r="K146" s="29">
        <f>+'[1]PARA EL INFORME DE FEBRERO (3)'!E129</f>
        <v>20</v>
      </c>
      <c r="L146" s="29"/>
      <c r="M146" s="29">
        <f>+'[1]PARA EL INFORME DE FEBRERO (3)'!I129</f>
        <v>0</v>
      </c>
      <c r="N146" s="29">
        <f>+'[1]PARA EL INFORME DE FEBRERO (3)'!G129</f>
        <v>0</v>
      </c>
      <c r="O146" s="29">
        <f t="shared" si="36"/>
        <v>20</v>
      </c>
      <c r="P146" s="29">
        <f t="shared" si="37"/>
        <v>0</v>
      </c>
      <c r="Q146" s="29">
        <f t="shared" si="38"/>
        <v>20</v>
      </c>
      <c r="R146" s="29">
        <f>+'[1]PARA EL INFORME DE FEBRERO (3)'!H129</f>
        <v>0</v>
      </c>
      <c r="S146" s="29">
        <f t="shared" si="39"/>
        <v>0</v>
      </c>
      <c r="T146" s="30">
        <f t="shared" si="40"/>
        <v>0</v>
      </c>
      <c r="U146" s="30">
        <f t="shared" si="41"/>
        <v>0</v>
      </c>
      <c r="V146" s="30">
        <f t="shared" si="42"/>
        <v>0</v>
      </c>
    </row>
    <row r="147" spans="1:22" s="26" customFormat="1" hidden="1" x14ac:dyDescent="0.2">
      <c r="A147" s="26" t="s">
        <v>41</v>
      </c>
      <c r="B147" s="26" t="s">
        <v>63</v>
      </c>
      <c r="C147" s="26" t="s">
        <v>41</v>
      </c>
      <c r="D147" s="27" t="s">
        <v>292</v>
      </c>
      <c r="E147" s="28" t="s">
        <v>293</v>
      </c>
      <c r="F147" s="29">
        <v>20</v>
      </c>
      <c r="G147" s="29"/>
      <c r="H147" s="29">
        <f t="shared" si="44"/>
        <v>0</v>
      </c>
      <c r="I147" s="29">
        <f>+'[1]PARA EL INFORME DE FEBRERO (3)'!F130</f>
        <v>20</v>
      </c>
      <c r="J147" s="29">
        <f t="shared" si="45"/>
        <v>20</v>
      </c>
      <c r="K147" s="29">
        <f>+'[1]PARA EL INFORME DE FEBRERO (3)'!E130</f>
        <v>20</v>
      </c>
      <c r="L147" s="29"/>
      <c r="M147" s="29">
        <f>+'[1]PARA EL INFORME DE FEBRERO (3)'!I130</f>
        <v>0</v>
      </c>
      <c r="N147" s="29">
        <f>+'[1]PARA EL INFORME DE FEBRERO (3)'!G130</f>
        <v>0</v>
      </c>
      <c r="O147" s="29">
        <f t="shared" si="36"/>
        <v>20</v>
      </c>
      <c r="P147" s="29">
        <f t="shared" si="37"/>
        <v>0</v>
      </c>
      <c r="Q147" s="29">
        <f t="shared" si="38"/>
        <v>20</v>
      </c>
      <c r="R147" s="29">
        <f>+'[1]PARA EL INFORME DE FEBRERO (3)'!H130</f>
        <v>0</v>
      </c>
      <c r="S147" s="29">
        <f t="shared" si="39"/>
        <v>0</v>
      </c>
      <c r="T147" s="30">
        <f t="shared" si="40"/>
        <v>0</v>
      </c>
      <c r="U147" s="30">
        <f t="shared" si="41"/>
        <v>0</v>
      </c>
      <c r="V147" s="30">
        <f t="shared" si="42"/>
        <v>0</v>
      </c>
    </row>
    <row r="148" spans="1:22" s="26" customFormat="1" hidden="1" x14ac:dyDescent="0.2">
      <c r="A148" s="26" t="s">
        <v>41</v>
      </c>
      <c r="B148" s="26" t="s">
        <v>63</v>
      </c>
      <c r="C148" s="26" t="s">
        <v>58</v>
      </c>
      <c r="D148" s="27" t="s">
        <v>294</v>
      </c>
      <c r="E148" s="28" t="s">
        <v>295</v>
      </c>
      <c r="F148" s="29">
        <v>500</v>
      </c>
      <c r="G148" s="29"/>
      <c r="H148" s="29">
        <f t="shared" si="44"/>
        <v>-500</v>
      </c>
      <c r="I148" s="29">
        <f>+'[1]PARA EL INFORME DE FEBRERO (3)'!F131</f>
        <v>0</v>
      </c>
      <c r="J148" s="29">
        <f t="shared" si="45"/>
        <v>0</v>
      </c>
      <c r="K148" s="29">
        <f>+'[1]PARA EL INFORME DE FEBRERO (3)'!E131</f>
        <v>0</v>
      </c>
      <c r="L148" s="29"/>
      <c r="M148" s="29">
        <f>+'[1]PARA EL INFORME DE FEBRERO (3)'!I131</f>
        <v>0</v>
      </c>
      <c r="N148" s="29">
        <f>+'[1]PARA EL INFORME DE FEBRERO (3)'!G131</f>
        <v>0</v>
      </c>
      <c r="O148" s="29">
        <f t="shared" si="36"/>
        <v>0</v>
      </c>
      <c r="P148" s="29">
        <f t="shared" si="37"/>
        <v>0</v>
      </c>
      <c r="Q148" s="29">
        <f t="shared" si="38"/>
        <v>0</v>
      </c>
      <c r="R148" s="29">
        <f>+'[1]PARA EL INFORME DE FEBRERO (3)'!H131</f>
        <v>0</v>
      </c>
      <c r="S148" s="29">
        <f t="shared" si="39"/>
        <v>0</v>
      </c>
      <c r="T148" s="30" t="e">
        <f t="shared" si="40"/>
        <v>#DIV/0!</v>
      </c>
      <c r="U148" s="30" t="e">
        <f t="shared" si="41"/>
        <v>#DIV/0!</v>
      </c>
      <c r="V148" s="30" t="e">
        <f t="shared" si="42"/>
        <v>#DIV/0!</v>
      </c>
    </row>
    <row r="149" spans="1:22" s="26" customFormat="1" hidden="1" x14ac:dyDescent="0.2">
      <c r="A149" s="26" t="s">
        <v>41</v>
      </c>
      <c r="B149" s="26" t="s">
        <v>63</v>
      </c>
      <c r="C149" s="26" t="s">
        <v>48</v>
      </c>
      <c r="D149" s="27" t="s">
        <v>296</v>
      </c>
      <c r="E149" s="28" t="s">
        <v>297</v>
      </c>
      <c r="F149" s="29">
        <v>26340</v>
      </c>
      <c r="G149" s="29"/>
      <c r="H149" s="29">
        <f t="shared" si="44"/>
        <v>-25840</v>
      </c>
      <c r="I149" s="29">
        <f>+'[1]PARA EL INFORME DE FEBRERO (3)'!F132</f>
        <v>500</v>
      </c>
      <c r="J149" s="29">
        <f t="shared" si="45"/>
        <v>500</v>
      </c>
      <c r="K149" s="29">
        <f>+'[1]PARA EL INFORME DE FEBRERO (3)'!E132</f>
        <v>500</v>
      </c>
      <c r="L149" s="29"/>
      <c r="M149" s="29">
        <f>+'[1]PARA EL INFORME DE FEBRERO (3)'!I132</f>
        <v>0</v>
      </c>
      <c r="N149" s="29">
        <f>+'[1]PARA EL INFORME DE FEBRERO (3)'!G132</f>
        <v>0</v>
      </c>
      <c r="O149" s="29">
        <f t="shared" si="36"/>
        <v>500</v>
      </c>
      <c r="P149" s="29">
        <f t="shared" si="37"/>
        <v>0</v>
      </c>
      <c r="Q149" s="29">
        <f t="shared" si="38"/>
        <v>500</v>
      </c>
      <c r="R149" s="29">
        <f>+'[1]PARA EL INFORME DE FEBRERO (3)'!H132</f>
        <v>0</v>
      </c>
      <c r="S149" s="29">
        <f t="shared" si="39"/>
        <v>0</v>
      </c>
      <c r="T149" s="30">
        <f t="shared" si="40"/>
        <v>0</v>
      </c>
      <c r="U149" s="30">
        <f t="shared" si="41"/>
        <v>0</v>
      </c>
      <c r="V149" s="30">
        <f t="shared" si="42"/>
        <v>0</v>
      </c>
    </row>
    <row r="150" spans="1:22" s="26" customFormat="1" hidden="1" x14ac:dyDescent="0.2">
      <c r="A150" s="26" t="s">
        <v>41</v>
      </c>
      <c r="B150" s="26" t="s">
        <v>63</v>
      </c>
      <c r="C150" s="26" t="s">
        <v>70</v>
      </c>
      <c r="D150" s="27"/>
      <c r="E150" s="28"/>
      <c r="F150" s="29"/>
      <c r="G150" s="29"/>
      <c r="H150" s="29">
        <f t="shared" si="44"/>
        <v>26340</v>
      </c>
      <c r="I150" s="29">
        <f>+'[1]PARA EL INFORME DE FEBRERO (3)'!F133</f>
        <v>26340</v>
      </c>
      <c r="J150" s="29">
        <f t="shared" si="45"/>
        <v>26340</v>
      </c>
      <c r="K150" s="29">
        <f>+'[1]PARA EL INFORME DE FEBRERO (3)'!E133</f>
        <v>26340</v>
      </c>
      <c r="L150" s="29"/>
      <c r="M150" s="29">
        <f>+'[1]PARA EL INFORME DE FEBRERO (3)'!I133</f>
        <v>0</v>
      </c>
      <c r="N150" s="29">
        <f>+'[1]PARA EL INFORME DE FEBRERO (3)'!G133</f>
        <v>0</v>
      </c>
      <c r="O150" s="29">
        <f t="shared" si="36"/>
        <v>26340</v>
      </c>
      <c r="P150" s="29">
        <f t="shared" si="37"/>
        <v>0</v>
      </c>
      <c r="Q150" s="29">
        <f t="shared" si="38"/>
        <v>26340</v>
      </c>
      <c r="R150" s="29">
        <f>+'[1]PARA EL INFORME DE FEBRERO (3)'!H133</f>
        <v>0</v>
      </c>
      <c r="S150" s="29">
        <f t="shared" si="39"/>
        <v>0</v>
      </c>
      <c r="T150" s="30">
        <f t="shared" si="40"/>
        <v>0</v>
      </c>
      <c r="U150" s="30">
        <f t="shared" si="41"/>
        <v>0</v>
      </c>
      <c r="V150" s="30">
        <f t="shared" si="42"/>
        <v>0</v>
      </c>
    </row>
    <row r="151" spans="1:22" s="31" customFormat="1" ht="23.25" hidden="1" customHeight="1" x14ac:dyDescent="0.2">
      <c r="A151" s="26" t="s">
        <v>41</v>
      </c>
      <c r="B151" s="26" t="s">
        <v>63</v>
      </c>
      <c r="C151" s="26" t="s">
        <v>135</v>
      </c>
      <c r="D151" s="27" t="s">
        <v>298</v>
      </c>
      <c r="E151" s="28" t="s">
        <v>299</v>
      </c>
      <c r="F151" s="29">
        <v>120</v>
      </c>
      <c r="G151" s="29"/>
      <c r="H151" s="29">
        <f t="shared" si="44"/>
        <v>210</v>
      </c>
      <c r="I151" s="29">
        <f>+'[1]PARA EL INFORME DE FEBRERO (3)'!F134</f>
        <v>330</v>
      </c>
      <c r="J151" s="29">
        <f t="shared" si="45"/>
        <v>330</v>
      </c>
      <c r="K151" s="29">
        <f>+'[1]PARA EL INFORME DE FEBRERO (3)'!E134</f>
        <v>330</v>
      </c>
      <c r="L151" s="29"/>
      <c r="M151" s="29">
        <f>+'[1]PARA EL INFORME DE FEBRERO (3)'!I134</f>
        <v>13.86</v>
      </c>
      <c r="N151" s="29">
        <f>+'[1]PARA EL INFORME DE FEBRERO (3)'!G134</f>
        <v>223.56</v>
      </c>
      <c r="O151" s="29">
        <f t="shared" si="36"/>
        <v>106.44</v>
      </c>
      <c r="P151" s="29">
        <f t="shared" si="37"/>
        <v>0</v>
      </c>
      <c r="Q151" s="29">
        <f t="shared" si="38"/>
        <v>106.44</v>
      </c>
      <c r="R151" s="29">
        <f>+'[1]PARA EL INFORME DE FEBRERO (3)'!H134</f>
        <v>13.86</v>
      </c>
      <c r="S151" s="29">
        <f t="shared" si="39"/>
        <v>209.7</v>
      </c>
      <c r="T151" s="30">
        <f t="shared" si="40"/>
        <v>67.745454545454535</v>
      </c>
      <c r="U151" s="30">
        <f t="shared" si="41"/>
        <v>4.1999999999999993</v>
      </c>
      <c r="V151" s="30">
        <f t="shared" si="42"/>
        <v>67.745454545454535</v>
      </c>
    </row>
    <row r="152" spans="1:22" s="26" customFormat="1" hidden="1" x14ac:dyDescent="0.2">
      <c r="A152" s="26" t="s">
        <v>41</v>
      </c>
      <c r="B152" s="26" t="s">
        <v>63</v>
      </c>
      <c r="C152" s="26" t="s">
        <v>63</v>
      </c>
      <c r="D152" s="27" t="s">
        <v>300</v>
      </c>
      <c r="E152" s="28" t="s">
        <v>301</v>
      </c>
      <c r="F152" s="29">
        <v>479395</v>
      </c>
      <c r="G152" s="29"/>
      <c r="H152" s="29">
        <f t="shared" si="44"/>
        <v>23065</v>
      </c>
      <c r="I152" s="29">
        <f>+'[1]PARA EL INFORME DE FEBRERO (3)'!F135</f>
        <v>502460</v>
      </c>
      <c r="J152" s="29">
        <f t="shared" si="45"/>
        <v>502460</v>
      </c>
      <c r="K152" s="29">
        <f>+'[1]PARA EL INFORME DE FEBRERO (3)'!E135</f>
        <v>502460</v>
      </c>
      <c r="L152" s="29"/>
      <c r="M152" s="29">
        <f>+'[1]PARA EL INFORME DE FEBRERO (3)'!I135</f>
        <v>274778</v>
      </c>
      <c r="N152" s="29">
        <f>+'[1]PARA EL INFORME DE FEBRERO (3)'!G135</f>
        <v>283541.74</v>
      </c>
      <c r="O152" s="29">
        <f t="shared" si="36"/>
        <v>218918.26</v>
      </c>
      <c r="P152" s="29">
        <f t="shared" si="37"/>
        <v>0</v>
      </c>
      <c r="Q152" s="29">
        <f t="shared" si="38"/>
        <v>218918.26</v>
      </c>
      <c r="R152" s="29">
        <f>+'[1]PARA EL INFORME DE FEBRERO (3)'!H135</f>
        <v>104376.91</v>
      </c>
      <c r="S152" s="29">
        <f t="shared" si="39"/>
        <v>179164.83</v>
      </c>
      <c r="T152" s="30">
        <f t="shared" si="40"/>
        <v>56.430708912152205</v>
      </c>
      <c r="U152" s="30">
        <f t="shared" si="41"/>
        <v>54.686542212315402</v>
      </c>
      <c r="V152" s="30">
        <f t="shared" si="42"/>
        <v>56.430708912152205</v>
      </c>
    </row>
    <row r="153" spans="1:22" s="26" customFormat="1" ht="24" customHeight="1" x14ac:dyDescent="0.2">
      <c r="D153" s="24"/>
      <c r="E153" s="24" t="s">
        <v>302</v>
      </c>
      <c r="F153" s="25">
        <f>SUM(F154:F168)</f>
        <v>23040867</v>
      </c>
      <c r="G153" s="25">
        <f t="shared" ref="G153:O153" si="46">SUM(G154:G168)</f>
        <v>0</v>
      </c>
      <c r="H153" s="25">
        <f t="shared" si="46"/>
        <v>14970</v>
      </c>
      <c r="I153" s="25">
        <f t="shared" si="46"/>
        <v>23055837</v>
      </c>
      <c r="J153" s="25">
        <f t="shared" si="46"/>
        <v>23055837</v>
      </c>
      <c r="K153" s="25">
        <f t="shared" si="46"/>
        <v>6744583</v>
      </c>
      <c r="L153" s="25">
        <f t="shared" si="46"/>
        <v>30000</v>
      </c>
      <c r="M153" s="25">
        <f t="shared" si="46"/>
        <v>1760459</v>
      </c>
      <c r="N153" s="25">
        <f t="shared" si="46"/>
        <v>5066164.54</v>
      </c>
      <c r="O153" s="25">
        <f t="shared" si="46"/>
        <v>1678418.46</v>
      </c>
      <c r="P153" s="25">
        <f>SUM(P154:P168)</f>
        <v>16311254</v>
      </c>
      <c r="Q153" s="25">
        <f>SUM(Q154:Q168)</f>
        <v>17989672.459999997</v>
      </c>
      <c r="R153" s="25">
        <f>SUM(R154:R168)</f>
        <v>3475809</v>
      </c>
      <c r="S153" s="25">
        <f>SUM(S154:S168)</f>
        <v>1590355.54</v>
      </c>
      <c r="T153" s="24">
        <f t="shared" si="40"/>
        <v>75.114570315169971</v>
      </c>
      <c r="U153" s="24">
        <f t="shared" si="41"/>
        <v>7.6356325732177934</v>
      </c>
      <c r="V153" s="24">
        <f t="shared" si="42"/>
        <v>21.973457480637116</v>
      </c>
    </row>
    <row r="154" spans="1:22" s="26" customFormat="1" x14ac:dyDescent="0.2">
      <c r="A154" s="26" t="s">
        <v>70</v>
      </c>
      <c r="B154" s="26" t="s">
        <v>35</v>
      </c>
      <c r="C154" s="26" t="s">
        <v>35</v>
      </c>
      <c r="D154" s="27" t="s">
        <v>303</v>
      </c>
      <c r="E154" s="28" t="s">
        <v>304</v>
      </c>
      <c r="F154" s="29">
        <v>370000</v>
      </c>
      <c r="G154" s="29">
        <v>0</v>
      </c>
      <c r="H154" s="29">
        <f t="shared" ref="H154:H167" si="47">+I154-F154</f>
        <v>2100</v>
      </c>
      <c r="I154" s="29">
        <f>+'[1]PARA EL INFORME DE FEBRERO (3)'!F136</f>
        <v>372100</v>
      </c>
      <c r="J154" s="29">
        <f t="shared" ref="J154:J167" si="48">+F154+H154</f>
        <v>372100</v>
      </c>
      <c r="K154" s="29">
        <f>+'[1]PARA EL INFORME DE FEBRERO (3)'!E136</f>
        <v>272100</v>
      </c>
      <c r="L154" s="29">
        <v>0</v>
      </c>
      <c r="M154" s="29">
        <f>+'[1]PARA EL INFORME DE FEBRERO (3)'!I136</f>
        <v>17909</v>
      </c>
      <c r="N154" s="29">
        <f>+'[1]PARA EL INFORME DE FEBRERO (3)'!G136</f>
        <v>19682.53</v>
      </c>
      <c r="O154" s="29">
        <f>+K154-N154</f>
        <v>252417.47</v>
      </c>
      <c r="P154" s="29">
        <f t="shared" si="37"/>
        <v>100000</v>
      </c>
      <c r="Q154" s="29">
        <f t="shared" si="38"/>
        <v>352417.47</v>
      </c>
      <c r="R154" s="29">
        <f>+'[1]PARA EL INFORME DE FEBRERO (3)'!H136</f>
        <v>17909</v>
      </c>
      <c r="S154" s="29">
        <f t="shared" si="39"/>
        <v>1773.5299999999988</v>
      </c>
      <c r="T154" s="30">
        <f t="shared" si="40"/>
        <v>7.2335648658581402</v>
      </c>
      <c r="U154" s="30">
        <f t="shared" si="41"/>
        <v>4.8129535071217413</v>
      </c>
      <c r="V154" s="30">
        <f t="shared" si="42"/>
        <v>5.2895807578607901</v>
      </c>
    </row>
    <row r="155" spans="1:22" s="26" customFormat="1" x14ac:dyDescent="0.2">
      <c r="A155" s="26" t="s">
        <v>70</v>
      </c>
      <c r="B155" s="26" t="s">
        <v>35</v>
      </c>
      <c r="C155" s="26" t="s">
        <v>41</v>
      </c>
      <c r="D155" s="27" t="s">
        <v>305</v>
      </c>
      <c r="E155" s="28" t="s">
        <v>306</v>
      </c>
      <c r="F155" s="29">
        <v>131350</v>
      </c>
      <c r="G155" s="29">
        <v>0</v>
      </c>
      <c r="H155" s="29">
        <f t="shared" si="47"/>
        <v>0</v>
      </c>
      <c r="I155" s="29">
        <f>+'[1]PARA EL INFORME DE FEBRERO (3)'!F137</f>
        <v>131350</v>
      </c>
      <c r="J155" s="29">
        <f t="shared" si="48"/>
        <v>131350</v>
      </c>
      <c r="K155" s="29">
        <f>+'[1]PARA EL INFORME DE FEBRERO (3)'!E137</f>
        <v>131350</v>
      </c>
      <c r="L155" s="29">
        <v>0</v>
      </c>
      <c r="M155" s="29">
        <f>+'[1]PARA EL INFORME DE FEBRERO (3)'!I137</f>
        <v>0</v>
      </c>
      <c r="N155" s="29">
        <f>+'[1]PARA EL INFORME DE FEBRERO (3)'!G137</f>
        <v>0</v>
      </c>
      <c r="O155" s="29">
        <f t="shared" ref="O155:O168" si="49">+K155-N155</f>
        <v>131350</v>
      </c>
      <c r="P155" s="29">
        <f t="shared" si="37"/>
        <v>0</v>
      </c>
      <c r="Q155" s="29">
        <f t="shared" si="38"/>
        <v>131350</v>
      </c>
      <c r="R155" s="29">
        <f>+'[1]PARA EL INFORME DE FEBRERO (3)'!H137</f>
        <v>0</v>
      </c>
      <c r="S155" s="29">
        <f t="shared" si="39"/>
        <v>0</v>
      </c>
      <c r="T155" s="30">
        <f t="shared" si="40"/>
        <v>0</v>
      </c>
      <c r="U155" s="30">
        <f t="shared" si="41"/>
        <v>0</v>
      </c>
      <c r="V155" s="30">
        <f t="shared" si="42"/>
        <v>0</v>
      </c>
    </row>
    <row r="156" spans="1:22" s="26" customFormat="1" x14ac:dyDescent="0.2">
      <c r="A156" s="26" t="s">
        <v>70</v>
      </c>
      <c r="B156" s="26" t="s">
        <v>35</v>
      </c>
      <c r="C156" s="26" t="s">
        <v>63</v>
      </c>
      <c r="D156" s="27" t="s">
        <v>307</v>
      </c>
      <c r="E156" s="28" t="s">
        <v>308</v>
      </c>
      <c r="F156" s="29">
        <v>25250</v>
      </c>
      <c r="G156" s="29">
        <v>0</v>
      </c>
      <c r="H156" s="29">
        <f t="shared" si="47"/>
        <v>0</v>
      </c>
      <c r="I156" s="29">
        <f>+'[1]PARA EL INFORME DE FEBRERO (3)'!F138</f>
        <v>25250</v>
      </c>
      <c r="J156" s="29">
        <f t="shared" si="48"/>
        <v>25250</v>
      </c>
      <c r="K156" s="29">
        <f>+'[1]PARA EL INFORME DE FEBRERO (3)'!E138</f>
        <v>25250</v>
      </c>
      <c r="L156" s="29">
        <v>0</v>
      </c>
      <c r="M156" s="29">
        <f>+'[1]PARA EL INFORME DE FEBRERO (3)'!I138</f>
        <v>0</v>
      </c>
      <c r="N156" s="29">
        <f>+'[1]PARA EL INFORME DE FEBRERO (3)'!G138</f>
        <v>0</v>
      </c>
      <c r="O156" s="29">
        <f t="shared" si="49"/>
        <v>25250</v>
      </c>
      <c r="P156" s="29">
        <f t="shared" si="37"/>
        <v>0</v>
      </c>
      <c r="Q156" s="29">
        <f t="shared" si="38"/>
        <v>25250</v>
      </c>
      <c r="R156" s="29">
        <f>+'[1]PARA EL INFORME DE FEBRERO (3)'!H138</f>
        <v>0</v>
      </c>
      <c r="S156" s="29">
        <f t="shared" si="39"/>
        <v>0</v>
      </c>
      <c r="T156" s="30">
        <f t="shared" si="40"/>
        <v>0</v>
      </c>
      <c r="U156" s="30">
        <f t="shared" si="41"/>
        <v>0</v>
      </c>
      <c r="V156" s="30">
        <f t="shared" si="42"/>
        <v>0</v>
      </c>
    </row>
    <row r="157" spans="1:22" s="26" customFormat="1" x14ac:dyDescent="0.2">
      <c r="A157" s="26" t="s">
        <v>70</v>
      </c>
      <c r="B157" s="26" t="s">
        <v>38</v>
      </c>
      <c r="C157" s="26" t="s">
        <v>58</v>
      </c>
      <c r="D157" s="27" t="s">
        <v>309</v>
      </c>
      <c r="E157" s="28" t="s">
        <v>310</v>
      </c>
      <c r="F157" s="29">
        <v>38100</v>
      </c>
      <c r="G157" s="29">
        <v>0</v>
      </c>
      <c r="H157" s="29">
        <f t="shared" si="47"/>
        <v>-615</v>
      </c>
      <c r="I157" s="29">
        <f>+'[1]PARA EL INFORME DE FEBRERO (3)'!F139</f>
        <v>37485</v>
      </c>
      <c r="J157" s="29">
        <f t="shared" si="48"/>
        <v>37485</v>
      </c>
      <c r="K157" s="29">
        <f>+'[1]PARA EL INFORME DE FEBRERO (3)'!E139</f>
        <v>37485</v>
      </c>
      <c r="L157" s="29">
        <v>0</v>
      </c>
      <c r="M157" s="29">
        <f>+'[1]PARA EL INFORME DE FEBRERO (3)'!I139</f>
        <v>7200</v>
      </c>
      <c r="N157" s="29">
        <f>+'[1]PARA EL INFORME DE FEBRERO (3)'!G139</f>
        <v>7200</v>
      </c>
      <c r="O157" s="29">
        <f t="shared" si="49"/>
        <v>30285</v>
      </c>
      <c r="P157" s="29">
        <f t="shared" si="37"/>
        <v>0</v>
      </c>
      <c r="Q157" s="29">
        <f t="shared" si="38"/>
        <v>30285</v>
      </c>
      <c r="R157" s="29">
        <f>+'[1]PARA EL INFORME DE FEBRERO (3)'!H139</f>
        <v>7200</v>
      </c>
      <c r="S157" s="29">
        <f t="shared" si="39"/>
        <v>0</v>
      </c>
      <c r="T157" s="30">
        <f t="shared" si="40"/>
        <v>19.207683073229294</v>
      </c>
      <c r="U157" s="30">
        <f t="shared" si="41"/>
        <v>19.207683073229294</v>
      </c>
      <c r="V157" s="30">
        <f t="shared" si="42"/>
        <v>19.207683073229294</v>
      </c>
    </row>
    <row r="158" spans="1:22" s="26" customFormat="1" x14ac:dyDescent="0.2">
      <c r="A158" s="26" t="s">
        <v>70</v>
      </c>
      <c r="B158" s="26" t="s">
        <v>41</v>
      </c>
      <c r="C158" s="26" t="s">
        <v>35</v>
      </c>
      <c r="D158" s="27" t="s">
        <v>311</v>
      </c>
      <c r="E158" s="28" t="s">
        <v>312</v>
      </c>
      <c r="F158" s="29">
        <v>1000000</v>
      </c>
      <c r="G158" s="29">
        <v>0</v>
      </c>
      <c r="H158" s="29">
        <f t="shared" si="47"/>
        <v>0</v>
      </c>
      <c r="I158" s="29">
        <f>+'[1]PARA EL INFORME DE FEBRERO (3)'!F140</f>
        <v>1000000</v>
      </c>
      <c r="J158" s="29">
        <f t="shared" si="48"/>
        <v>1000000</v>
      </c>
      <c r="K158" s="29">
        <f>+'[1]PARA EL INFORME DE FEBRERO (3)'!E140</f>
        <v>252000</v>
      </c>
      <c r="L158" s="29">
        <v>0</v>
      </c>
      <c r="M158" s="29">
        <f>+'[1]PARA EL INFORME DE FEBRERO (3)'!I140</f>
        <v>0</v>
      </c>
      <c r="N158" s="29">
        <f>+'[1]PARA EL INFORME DE FEBRERO (3)'!G140</f>
        <v>0</v>
      </c>
      <c r="O158" s="29">
        <f t="shared" si="49"/>
        <v>252000</v>
      </c>
      <c r="P158" s="29">
        <f t="shared" si="37"/>
        <v>748000</v>
      </c>
      <c r="Q158" s="29">
        <f t="shared" si="38"/>
        <v>1000000</v>
      </c>
      <c r="R158" s="29">
        <f>+'[1]PARA EL INFORME DE FEBRERO (3)'!H140</f>
        <v>0</v>
      </c>
      <c r="S158" s="29">
        <f t="shared" si="39"/>
        <v>0</v>
      </c>
      <c r="T158" s="30">
        <f t="shared" si="40"/>
        <v>0</v>
      </c>
      <c r="U158" s="30">
        <f t="shared" si="41"/>
        <v>0</v>
      </c>
      <c r="V158" s="30">
        <f t="shared" si="42"/>
        <v>0</v>
      </c>
    </row>
    <row r="159" spans="1:22" s="26" customFormat="1" ht="14.25" customHeight="1" x14ac:dyDescent="0.2">
      <c r="A159" s="31" t="s">
        <v>70</v>
      </c>
      <c r="B159" s="31" t="s">
        <v>41</v>
      </c>
      <c r="C159" s="31" t="s">
        <v>38</v>
      </c>
      <c r="D159" s="27" t="s">
        <v>313</v>
      </c>
      <c r="E159" s="28" t="s">
        <v>314</v>
      </c>
      <c r="F159" s="29">
        <v>90000</v>
      </c>
      <c r="G159" s="29">
        <v>0</v>
      </c>
      <c r="H159" s="29">
        <f t="shared" si="47"/>
        <v>0</v>
      </c>
      <c r="I159" s="29">
        <f>+'[1]PARA EL INFORME DE FEBRERO (3)'!F141</f>
        <v>90000</v>
      </c>
      <c r="J159" s="29">
        <f t="shared" si="48"/>
        <v>90000</v>
      </c>
      <c r="K159" s="29">
        <f>+'[1]PARA EL INFORME DE FEBRERO (3)'!E141</f>
        <v>90000</v>
      </c>
      <c r="L159" s="29">
        <v>0</v>
      </c>
      <c r="M159" s="29">
        <f>+'[1]PARA EL INFORME DE FEBRERO (3)'!I141</f>
        <v>0</v>
      </c>
      <c r="N159" s="29">
        <f>+'[1]PARA EL INFORME DE FEBRERO (3)'!G141</f>
        <v>0</v>
      </c>
      <c r="O159" s="29">
        <f t="shared" si="49"/>
        <v>90000</v>
      </c>
      <c r="P159" s="29">
        <f t="shared" si="37"/>
        <v>0</v>
      </c>
      <c r="Q159" s="29">
        <f t="shared" si="38"/>
        <v>90000</v>
      </c>
      <c r="R159" s="29">
        <f>+'[1]PARA EL INFORME DE FEBRERO (3)'!H141</f>
        <v>0</v>
      </c>
      <c r="S159" s="29">
        <f t="shared" si="39"/>
        <v>0</v>
      </c>
      <c r="T159" s="30">
        <f t="shared" si="40"/>
        <v>0</v>
      </c>
      <c r="U159" s="30">
        <f t="shared" si="41"/>
        <v>0</v>
      </c>
      <c r="V159" s="30">
        <f t="shared" si="42"/>
        <v>0</v>
      </c>
    </row>
    <row r="160" spans="1:22" s="26" customFormat="1" x14ac:dyDescent="0.2">
      <c r="A160" s="26" t="s">
        <v>70</v>
      </c>
      <c r="B160" s="26" t="s">
        <v>41</v>
      </c>
      <c r="C160" s="26" t="s">
        <v>41</v>
      </c>
      <c r="D160" s="27" t="s">
        <v>315</v>
      </c>
      <c r="E160" s="28" t="s">
        <v>316</v>
      </c>
      <c r="F160" s="29">
        <v>50000</v>
      </c>
      <c r="G160" s="29">
        <v>0</v>
      </c>
      <c r="H160" s="29">
        <f t="shared" si="47"/>
        <v>0</v>
      </c>
      <c r="I160" s="29">
        <f>+'[1]PARA EL INFORME DE FEBRERO (3)'!F142</f>
        <v>50000</v>
      </c>
      <c r="J160" s="29">
        <f t="shared" si="48"/>
        <v>50000</v>
      </c>
      <c r="K160" s="29">
        <f>+'[1]PARA EL INFORME DE FEBRERO (3)'!E142</f>
        <v>50000</v>
      </c>
      <c r="L160" s="29">
        <v>0</v>
      </c>
      <c r="M160" s="29">
        <f>+'[1]PARA EL INFORME DE FEBRERO (3)'!I142</f>
        <v>20000</v>
      </c>
      <c r="N160" s="29">
        <f>+'[1]PARA EL INFORME DE FEBRERO (3)'!G142</f>
        <v>20000</v>
      </c>
      <c r="O160" s="29">
        <f t="shared" si="49"/>
        <v>30000</v>
      </c>
      <c r="P160" s="29">
        <f t="shared" si="37"/>
        <v>0</v>
      </c>
      <c r="Q160" s="29">
        <f t="shared" si="38"/>
        <v>30000</v>
      </c>
      <c r="R160" s="29">
        <f>+'[1]PARA EL INFORME DE FEBRERO (3)'!H142</f>
        <v>20000</v>
      </c>
      <c r="S160" s="29">
        <f t="shared" si="39"/>
        <v>0</v>
      </c>
      <c r="T160" s="30">
        <f t="shared" si="40"/>
        <v>40</v>
      </c>
      <c r="U160" s="30">
        <f t="shared" si="41"/>
        <v>40</v>
      </c>
      <c r="V160" s="30">
        <f t="shared" si="42"/>
        <v>40</v>
      </c>
    </row>
    <row r="161" spans="1:22" s="26" customFormat="1" x14ac:dyDescent="0.2">
      <c r="A161" s="26" t="s">
        <v>70</v>
      </c>
      <c r="B161" s="26" t="s">
        <v>41</v>
      </c>
      <c r="C161" s="26" t="s">
        <v>58</v>
      </c>
      <c r="D161" s="27" t="s">
        <v>317</v>
      </c>
      <c r="E161" s="28" t="s">
        <v>318</v>
      </c>
      <c r="F161" s="29">
        <v>50</v>
      </c>
      <c r="G161" s="29">
        <v>0</v>
      </c>
      <c r="H161" s="29">
        <f t="shared" si="47"/>
        <v>0</v>
      </c>
      <c r="I161" s="29">
        <f>+'[1]PARA EL INFORME DE FEBRERO (3)'!F143</f>
        <v>50</v>
      </c>
      <c r="J161" s="29">
        <f t="shared" si="48"/>
        <v>50</v>
      </c>
      <c r="K161" s="29">
        <f>+'[1]PARA EL INFORME DE FEBRERO (3)'!E143</f>
        <v>50</v>
      </c>
      <c r="L161" s="29">
        <v>0</v>
      </c>
      <c r="M161" s="29">
        <f>+'[1]PARA EL INFORME DE FEBRERO (3)'!I143</f>
        <v>0</v>
      </c>
      <c r="N161" s="29">
        <f>+'[1]PARA EL INFORME DE FEBRERO (3)'!G143</f>
        <v>0</v>
      </c>
      <c r="O161" s="29">
        <f t="shared" si="49"/>
        <v>50</v>
      </c>
      <c r="P161" s="29">
        <f t="shared" si="37"/>
        <v>0</v>
      </c>
      <c r="Q161" s="29">
        <f t="shared" si="38"/>
        <v>50</v>
      </c>
      <c r="R161" s="29">
        <f>+'[1]PARA EL INFORME DE FEBRERO (3)'!H143</f>
        <v>0</v>
      </c>
      <c r="S161" s="29">
        <f t="shared" si="39"/>
        <v>0</v>
      </c>
      <c r="T161" s="30">
        <f t="shared" si="40"/>
        <v>0</v>
      </c>
      <c r="U161" s="30">
        <f t="shared" si="41"/>
        <v>0</v>
      </c>
      <c r="V161" s="30">
        <f t="shared" si="42"/>
        <v>0</v>
      </c>
    </row>
    <row r="162" spans="1:22" s="26" customFormat="1" x14ac:dyDescent="0.2">
      <c r="A162" s="26" t="s">
        <v>70</v>
      </c>
      <c r="B162" s="26" t="s">
        <v>41</v>
      </c>
      <c r="C162" s="26" t="s">
        <v>48</v>
      </c>
      <c r="D162" s="27" t="s">
        <v>319</v>
      </c>
      <c r="E162" s="28" t="s">
        <v>320</v>
      </c>
      <c r="F162" s="29">
        <v>5000</v>
      </c>
      <c r="G162" s="29">
        <v>0</v>
      </c>
      <c r="H162" s="29">
        <f t="shared" si="47"/>
        <v>0</v>
      </c>
      <c r="I162" s="29">
        <f>+'[1]PARA EL INFORME DE FEBRERO (3)'!F144</f>
        <v>5000</v>
      </c>
      <c r="J162" s="29">
        <f t="shared" si="48"/>
        <v>5000</v>
      </c>
      <c r="K162" s="29">
        <f>+'[1]PARA EL INFORME DE FEBRERO (3)'!E144</f>
        <v>5000</v>
      </c>
      <c r="L162" s="29">
        <v>0</v>
      </c>
      <c r="M162" s="29">
        <f>+'[1]PARA EL INFORME DE FEBRERO (3)'!I144</f>
        <v>0</v>
      </c>
      <c r="N162" s="29">
        <f>+'[1]PARA EL INFORME DE FEBRERO (3)'!G144</f>
        <v>0</v>
      </c>
      <c r="O162" s="29">
        <f t="shared" si="49"/>
        <v>5000</v>
      </c>
      <c r="P162" s="29">
        <f t="shared" si="37"/>
        <v>0</v>
      </c>
      <c r="Q162" s="29">
        <f t="shared" si="38"/>
        <v>5000</v>
      </c>
      <c r="R162" s="29">
        <f>+'[1]PARA EL INFORME DE FEBRERO (3)'!H144</f>
        <v>0</v>
      </c>
      <c r="S162" s="29">
        <f t="shared" si="39"/>
        <v>0</v>
      </c>
      <c r="T162" s="30">
        <f t="shared" si="40"/>
        <v>0</v>
      </c>
      <c r="U162" s="30">
        <f t="shared" si="41"/>
        <v>0</v>
      </c>
      <c r="V162" s="30">
        <f t="shared" si="42"/>
        <v>0</v>
      </c>
    </row>
    <row r="163" spans="1:22" s="26" customFormat="1" x14ac:dyDescent="0.2">
      <c r="A163" s="26" t="s">
        <v>70</v>
      </c>
      <c r="B163" s="26" t="s">
        <v>41</v>
      </c>
      <c r="C163" s="26" t="s">
        <v>51</v>
      </c>
      <c r="D163" s="27" t="s">
        <v>321</v>
      </c>
      <c r="E163" s="28" t="s">
        <v>322</v>
      </c>
      <c r="F163" s="29">
        <v>36113</v>
      </c>
      <c r="G163" s="29">
        <v>0</v>
      </c>
      <c r="H163" s="29">
        <f t="shared" si="47"/>
        <v>0</v>
      </c>
      <c r="I163" s="29">
        <f>+'[1]PARA EL INFORME DE FEBRERO (3)'!F145</f>
        <v>36113</v>
      </c>
      <c r="J163" s="29">
        <f t="shared" si="48"/>
        <v>36113</v>
      </c>
      <c r="K163" s="29">
        <f>+'[1]PARA EL INFORME DE FEBRERO (3)'!E145</f>
        <v>36113</v>
      </c>
      <c r="L163" s="29">
        <v>0</v>
      </c>
      <c r="M163" s="29">
        <f>+'[1]PARA EL INFORME DE FEBRERO (3)'!I145</f>
        <v>0</v>
      </c>
      <c r="N163" s="29">
        <f>+'[1]PARA EL INFORME DE FEBRERO (3)'!G145</f>
        <v>0</v>
      </c>
      <c r="O163" s="29">
        <f t="shared" si="49"/>
        <v>36113</v>
      </c>
      <c r="P163" s="29">
        <f t="shared" si="37"/>
        <v>0</v>
      </c>
      <c r="Q163" s="29">
        <f t="shared" si="38"/>
        <v>36113</v>
      </c>
      <c r="R163" s="29">
        <f>+'[1]PARA EL INFORME DE FEBRERO (3)'!H145</f>
        <v>0</v>
      </c>
      <c r="S163" s="29">
        <f t="shared" si="39"/>
        <v>0</v>
      </c>
      <c r="T163" s="30">
        <f t="shared" si="40"/>
        <v>0</v>
      </c>
      <c r="U163" s="30">
        <f t="shared" si="41"/>
        <v>0</v>
      </c>
      <c r="V163" s="30">
        <f t="shared" si="42"/>
        <v>0</v>
      </c>
    </row>
    <row r="164" spans="1:22" s="26" customFormat="1" x14ac:dyDescent="0.2">
      <c r="A164" s="26" t="s">
        <v>70</v>
      </c>
      <c r="B164" s="26" t="s">
        <v>41</v>
      </c>
      <c r="C164" s="26" t="s">
        <v>63</v>
      </c>
      <c r="D164" s="27" t="s">
        <v>323</v>
      </c>
      <c r="E164" s="28" t="s">
        <v>324</v>
      </c>
      <c r="F164" s="29">
        <v>595000</v>
      </c>
      <c r="G164" s="29">
        <v>0</v>
      </c>
      <c r="H164" s="29">
        <f t="shared" si="47"/>
        <v>0</v>
      </c>
      <c r="I164" s="29">
        <f>+'[1]PARA EL INFORME DE FEBRERO (3)'!F146</f>
        <v>595000</v>
      </c>
      <c r="J164" s="29">
        <f t="shared" si="48"/>
        <v>595000</v>
      </c>
      <c r="K164" s="29">
        <f>+'[1]PARA EL INFORME DE FEBRERO (3)'!E146</f>
        <v>570000</v>
      </c>
      <c r="L164" s="29">
        <v>0</v>
      </c>
      <c r="M164" s="29">
        <f>+'[1]PARA EL INFORME DE FEBRERO (3)'!I146</f>
        <v>0</v>
      </c>
      <c r="N164" s="29">
        <f>+'[1]PARA EL INFORME DE FEBRERO (3)'!G146</f>
        <v>0</v>
      </c>
      <c r="O164" s="29">
        <f t="shared" si="49"/>
        <v>570000</v>
      </c>
      <c r="P164" s="29">
        <f t="shared" si="37"/>
        <v>25000</v>
      </c>
      <c r="Q164" s="29">
        <f t="shared" si="38"/>
        <v>595000</v>
      </c>
      <c r="R164" s="29">
        <f>+'[1]PARA EL INFORME DE FEBRERO (3)'!H146</f>
        <v>0</v>
      </c>
      <c r="S164" s="29">
        <f t="shared" si="39"/>
        <v>0</v>
      </c>
      <c r="T164" s="30">
        <f t="shared" si="40"/>
        <v>0</v>
      </c>
      <c r="U164" s="30">
        <f t="shared" si="41"/>
        <v>0</v>
      </c>
      <c r="V164" s="30">
        <f t="shared" si="42"/>
        <v>0</v>
      </c>
    </row>
    <row r="165" spans="1:22" s="26" customFormat="1" x14ac:dyDescent="0.2">
      <c r="A165" s="26" t="s">
        <v>70</v>
      </c>
      <c r="B165" s="26" t="s">
        <v>58</v>
      </c>
      <c r="C165" s="26" t="s">
        <v>38</v>
      </c>
      <c r="D165" s="27" t="s">
        <v>325</v>
      </c>
      <c r="E165" s="28" t="s">
        <v>326</v>
      </c>
      <c r="F165" s="29">
        <v>100</v>
      </c>
      <c r="G165" s="29">
        <v>0</v>
      </c>
      <c r="H165" s="29">
        <f t="shared" si="47"/>
        <v>0</v>
      </c>
      <c r="I165" s="29">
        <f>+'[1]PARA EL INFORME DE FEBRERO (3)'!F147</f>
        <v>100</v>
      </c>
      <c r="J165" s="29">
        <f t="shared" si="48"/>
        <v>100</v>
      </c>
      <c r="K165" s="29">
        <f>+'[1]PARA EL INFORME DE FEBRERO (3)'!E147</f>
        <v>100</v>
      </c>
      <c r="L165" s="29">
        <v>0</v>
      </c>
      <c r="M165" s="29">
        <f>+'[1]PARA EL INFORME DE FEBRERO (3)'!I147</f>
        <v>0</v>
      </c>
      <c r="N165" s="29">
        <f>+'[1]PARA EL INFORME DE FEBRERO (3)'!G147</f>
        <v>0</v>
      </c>
      <c r="O165" s="29">
        <f t="shared" si="49"/>
        <v>100</v>
      </c>
      <c r="P165" s="29">
        <f t="shared" si="37"/>
        <v>0</v>
      </c>
      <c r="Q165" s="29">
        <f t="shared" si="38"/>
        <v>100</v>
      </c>
      <c r="R165" s="29">
        <f>+'[1]PARA EL INFORME DE FEBRERO (3)'!H147</f>
        <v>0</v>
      </c>
      <c r="S165" s="29">
        <f t="shared" si="39"/>
        <v>0</v>
      </c>
      <c r="T165" s="30">
        <f t="shared" si="40"/>
        <v>0</v>
      </c>
      <c r="U165" s="30">
        <f t="shared" si="41"/>
        <v>0</v>
      </c>
      <c r="V165" s="30">
        <f t="shared" si="42"/>
        <v>0</v>
      </c>
    </row>
    <row r="166" spans="1:22" s="26" customFormat="1" x14ac:dyDescent="0.2">
      <c r="A166" s="26" t="s">
        <v>70</v>
      </c>
      <c r="B166" s="26" t="s">
        <v>58</v>
      </c>
      <c r="C166" s="26" t="s">
        <v>70</v>
      </c>
      <c r="D166" s="27" t="s">
        <v>327</v>
      </c>
      <c r="E166" s="28" t="s">
        <v>328</v>
      </c>
      <c r="F166" s="29">
        <v>20584804</v>
      </c>
      <c r="G166" s="29">
        <v>0</v>
      </c>
      <c r="H166" s="29">
        <f t="shared" si="47"/>
        <v>0</v>
      </c>
      <c r="I166" s="29">
        <f>+'[1]PARA EL INFORME DE FEBRERO (3)'!F148</f>
        <v>20584804</v>
      </c>
      <c r="J166" s="29">
        <f t="shared" si="48"/>
        <v>20584804</v>
      </c>
      <c r="K166" s="29">
        <f>+'[1]PARA EL INFORME DE FEBRERO (3)'!E148</f>
        <v>5146550</v>
      </c>
      <c r="L166" s="29">
        <v>0</v>
      </c>
      <c r="M166" s="29">
        <f>+'[1]PARA EL INFORME DE FEBRERO (3)'!I148</f>
        <v>1715350</v>
      </c>
      <c r="N166" s="29">
        <f>+'[1]PARA EL INFORME DE FEBRERO (3)'!G148</f>
        <v>5014100</v>
      </c>
      <c r="O166" s="29">
        <f t="shared" si="49"/>
        <v>132450</v>
      </c>
      <c r="P166" s="29">
        <f t="shared" si="37"/>
        <v>15438254</v>
      </c>
      <c r="Q166" s="29">
        <f t="shared" si="38"/>
        <v>15570704</v>
      </c>
      <c r="R166" s="29">
        <f>+'[1]PARA EL INFORME DE FEBRERO (3)'!H148</f>
        <v>3430700</v>
      </c>
      <c r="S166" s="29">
        <f t="shared" si="39"/>
        <v>1583400</v>
      </c>
      <c r="T166" s="30">
        <f t="shared" si="40"/>
        <v>97.426431298636956</v>
      </c>
      <c r="U166" s="30">
        <f t="shared" si="41"/>
        <v>8.3330888163909655</v>
      </c>
      <c r="V166" s="30">
        <f t="shared" si="42"/>
        <v>24.358259617142821</v>
      </c>
    </row>
    <row r="167" spans="1:22" s="26" customFormat="1" x14ac:dyDescent="0.2">
      <c r="A167" s="26" t="s">
        <v>70</v>
      </c>
      <c r="B167" s="26" t="s">
        <v>70</v>
      </c>
      <c r="C167" s="26" t="s">
        <v>48</v>
      </c>
      <c r="D167" s="27" t="s">
        <v>329</v>
      </c>
      <c r="E167" s="28" t="s">
        <v>330</v>
      </c>
      <c r="F167" s="29">
        <v>35000</v>
      </c>
      <c r="G167" s="29">
        <v>0</v>
      </c>
      <c r="H167" s="29">
        <f t="shared" si="47"/>
        <v>0</v>
      </c>
      <c r="I167" s="29">
        <f>+'[1]PARA EL INFORME DE FEBRERO (3)'!F149</f>
        <v>35000</v>
      </c>
      <c r="J167" s="29">
        <f t="shared" si="48"/>
        <v>35000</v>
      </c>
      <c r="K167" s="29">
        <f>+'[1]PARA EL INFORME DE FEBRERO (3)'!E149</f>
        <v>35000</v>
      </c>
      <c r="L167" s="29">
        <v>0</v>
      </c>
      <c r="M167" s="29">
        <f>+'[1]PARA EL INFORME DE FEBRERO (3)'!I149</f>
        <v>0</v>
      </c>
      <c r="N167" s="29">
        <f>+'[1]PARA EL INFORME DE FEBRERO (3)'!G149</f>
        <v>0</v>
      </c>
      <c r="O167" s="29">
        <f t="shared" si="49"/>
        <v>35000</v>
      </c>
      <c r="P167" s="29">
        <f t="shared" si="37"/>
        <v>0</v>
      </c>
      <c r="Q167" s="29">
        <f t="shared" si="38"/>
        <v>35000</v>
      </c>
      <c r="R167" s="29">
        <f>+'[1]PARA EL INFORME DE FEBRERO (3)'!H149</f>
        <v>0</v>
      </c>
      <c r="S167" s="29">
        <f t="shared" si="39"/>
        <v>0</v>
      </c>
      <c r="T167" s="30">
        <f t="shared" si="40"/>
        <v>0</v>
      </c>
      <c r="U167" s="30">
        <f t="shared" si="41"/>
        <v>0</v>
      </c>
      <c r="V167" s="30">
        <f t="shared" si="42"/>
        <v>0</v>
      </c>
    </row>
    <row r="168" spans="1:22" s="26" customFormat="1" x14ac:dyDescent="0.2">
      <c r="D168" s="27" t="s">
        <v>331</v>
      </c>
      <c r="E168" s="28" t="s">
        <v>332</v>
      </c>
      <c r="F168" s="29">
        <f>SUM(F169:F171)</f>
        <v>80100</v>
      </c>
      <c r="G168" s="29">
        <f t="shared" ref="G168:S168" si="50">SUM(G169:G171)</f>
        <v>0</v>
      </c>
      <c r="H168" s="29">
        <f t="shared" si="50"/>
        <v>13485</v>
      </c>
      <c r="I168" s="29">
        <f t="shared" si="50"/>
        <v>93585</v>
      </c>
      <c r="J168" s="29">
        <f t="shared" si="50"/>
        <v>93585</v>
      </c>
      <c r="K168" s="29">
        <f t="shared" si="50"/>
        <v>93585</v>
      </c>
      <c r="L168" s="29">
        <v>30000</v>
      </c>
      <c r="M168" s="29">
        <f t="shared" si="50"/>
        <v>0</v>
      </c>
      <c r="N168" s="29">
        <f t="shared" si="50"/>
        <v>5182.01</v>
      </c>
      <c r="O168" s="29">
        <f t="shared" si="49"/>
        <v>88402.99</v>
      </c>
      <c r="P168" s="29">
        <f t="shared" si="37"/>
        <v>0</v>
      </c>
      <c r="Q168" s="29">
        <f t="shared" si="38"/>
        <v>88402.99</v>
      </c>
      <c r="R168" s="29">
        <f t="shared" si="50"/>
        <v>0</v>
      </c>
      <c r="S168" s="29">
        <f t="shared" si="50"/>
        <v>5182.01</v>
      </c>
      <c r="T168" s="30">
        <f t="shared" si="40"/>
        <v>5.5372228455414865</v>
      </c>
      <c r="U168" s="30">
        <f t="shared" si="41"/>
        <v>0</v>
      </c>
      <c r="V168" s="30">
        <f t="shared" si="42"/>
        <v>5.5372228455414865</v>
      </c>
    </row>
    <row r="169" spans="1:22" s="26" customFormat="1" hidden="1" x14ac:dyDescent="0.2">
      <c r="A169" s="26" t="s">
        <v>70</v>
      </c>
      <c r="B169" s="26" t="s">
        <v>63</v>
      </c>
      <c r="C169" s="26" t="s">
        <v>38</v>
      </c>
      <c r="D169" s="27" t="s">
        <v>333</v>
      </c>
      <c r="E169" s="28" t="s">
        <v>334</v>
      </c>
      <c r="F169" s="29">
        <v>40</v>
      </c>
      <c r="G169" s="29"/>
      <c r="H169" s="29">
        <f>+I169-F169</f>
        <v>13485</v>
      </c>
      <c r="I169" s="29">
        <f>+'[1]PARA EL INFORME DE FEBRERO (3)'!F150</f>
        <v>13525</v>
      </c>
      <c r="J169" s="29">
        <f>+F169+H169</f>
        <v>13525</v>
      </c>
      <c r="K169" s="29">
        <f>+'[1]PARA EL INFORME DE FEBRERO (3)'!E150</f>
        <v>13525</v>
      </c>
      <c r="L169" s="29"/>
      <c r="M169" s="29">
        <f>+'[1]PARA EL INFORME DE FEBRERO (3)'!I150</f>
        <v>0</v>
      </c>
      <c r="N169" s="29">
        <f>+'[1]PARA EL INFORME DE FEBRERO (3)'!G150</f>
        <v>5182.01</v>
      </c>
      <c r="O169" s="29">
        <f>+K169-N169</f>
        <v>8342.99</v>
      </c>
      <c r="P169" s="29">
        <f t="shared" si="37"/>
        <v>0</v>
      </c>
      <c r="Q169" s="29">
        <f t="shared" si="38"/>
        <v>8342.99</v>
      </c>
      <c r="R169" s="29">
        <f>+'[1]PARA EL INFORME DE FEBRERO (3)'!H150</f>
        <v>0</v>
      </c>
      <c r="S169" s="29">
        <f t="shared" si="39"/>
        <v>5182.01</v>
      </c>
      <c r="T169" s="30">
        <f t="shared" si="40"/>
        <v>38.314306839186692</v>
      </c>
      <c r="U169" s="30">
        <f t="shared" si="41"/>
        <v>0</v>
      </c>
      <c r="V169" s="30">
        <f t="shared" si="42"/>
        <v>38.314306839186692</v>
      </c>
    </row>
    <row r="170" spans="1:22" s="31" customFormat="1" ht="22.5" hidden="1" customHeight="1" x14ac:dyDescent="0.2">
      <c r="A170" s="26" t="s">
        <v>70</v>
      </c>
      <c r="B170" s="26" t="s">
        <v>63</v>
      </c>
      <c r="C170" s="26" t="s">
        <v>41</v>
      </c>
      <c r="D170" s="27" t="s">
        <v>335</v>
      </c>
      <c r="E170" s="28" t="s">
        <v>336</v>
      </c>
      <c r="F170" s="29">
        <v>20</v>
      </c>
      <c r="G170" s="29"/>
      <c r="H170" s="29">
        <f>+I170-F170</f>
        <v>0</v>
      </c>
      <c r="I170" s="29">
        <f>+'[1]PARA EL INFORME DE FEBRERO (3)'!F151</f>
        <v>20</v>
      </c>
      <c r="J170" s="29">
        <f>+F170+H170</f>
        <v>20</v>
      </c>
      <c r="K170" s="29">
        <f>+'[1]PARA EL INFORME DE FEBRERO (3)'!E151</f>
        <v>20</v>
      </c>
      <c r="L170" s="29"/>
      <c r="M170" s="29">
        <f>+'[1]PARA EL INFORME DE FEBRERO (3)'!I151</f>
        <v>0</v>
      </c>
      <c r="N170" s="29">
        <f>+'[1]PARA EL INFORME DE FEBRERO (3)'!G151</f>
        <v>0</v>
      </c>
      <c r="O170" s="29">
        <f>+K170-N170</f>
        <v>20</v>
      </c>
      <c r="P170" s="29">
        <f t="shared" si="37"/>
        <v>0</v>
      </c>
      <c r="Q170" s="29">
        <f t="shared" si="38"/>
        <v>20</v>
      </c>
      <c r="R170" s="29">
        <f>+'[1]PARA EL INFORME DE FEBRERO (3)'!H151</f>
        <v>0</v>
      </c>
      <c r="S170" s="29">
        <f t="shared" si="39"/>
        <v>0</v>
      </c>
      <c r="T170" s="30">
        <f t="shared" si="40"/>
        <v>0</v>
      </c>
      <c r="U170" s="30">
        <f t="shared" si="41"/>
        <v>0</v>
      </c>
      <c r="V170" s="30">
        <f t="shared" si="42"/>
        <v>0</v>
      </c>
    </row>
    <row r="171" spans="1:22" s="26" customFormat="1" hidden="1" x14ac:dyDescent="0.2">
      <c r="A171" s="26" t="s">
        <v>70</v>
      </c>
      <c r="B171" s="26" t="s">
        <v>63</v>
      </c>
      <c r="C171" s="26" t="s">
        <v>58</v>
      </c>
      <c r="D171" s="27" t="s">
        <v>337</v>
      </c>
      <c r="E171" s="28" t="s">
        <v>338</v>
      </c>
      <c r="F171" s="29">
        <v>80040</v>
      </c>
      <c r="G171" s="29"/>
      <c r="H171" s="29">
        <f>+I171-F171</f>
        <v>0</v>
      </c>
      <c r="I171" s="29">
        <f>+'[1]PARA EL INFORME DE FEBRERO (3)'!F152</f>
        <v>80040</v>
      </c>
      <c r="J171" s="29">
        <f>+F171+H171</f>
        <v>80040</v>
      </c>
      <c r="K171" s="29">
        <f>+'[1]PARA EL INFORME DE FEBRERO (3)'!E152</f>
        <v>80040</v>
      </c>
      <c r="L171" s="29"/>
      <c r="M171" s="29">
        <f>+'[1]PARA EL INFORME DE FEBRERO (3)'!I152</f>
        <v>0</v>
      </c>
      <c r="N171" s="29">
        <f>+'[1]PARA EL INFORME DE FEBRERO (3)'!G152</f>
        <v>0</v>
      </c>
      <c r="O171" s="29">
        <f>+K171-N171</f>
        <v>80040</v>
      </c>
      <c r="P171" s="29">
        <f t="shared" si="37"/>
        <v>0</v>
      </c>
      <c r="Q171" s="29">
        <f t="shared" si="38"/>
        <v>80040</v>
      </c>
      <c r="R171" s="29">
        <f>+'[1]PARA EL INFORME DE FEBRERO (3)'!H152</f>
        <v>0</v>
      </c>
      <c r="S171" s="29">
        <f t="shared" si="39"/>
        <v>0</v>
      </c>
      <c r="T171" s="30">
        <f t="shared" si="40"/>
        <v>0</v>
      </c>
      <c r="U171" s="30">
        <f t="shared" si="41"/>
        <v>0</v>
      </c>
      <c r="V171" s="30">
        <f t="shared" si="42"/>
        <v>0</v>
      </c>
    </row>
    <row r="172" spans="1:22" s="26" customFormat="1" ht="22.5" customHeight="1" x14ac:dyDescent="0.2">
      <c r="D172" s="24"/>
      <c r="E172" s="24" t="s">
        <v>339</v>
      </c>
      <c r="F172" s="25">
        <f>SUM(F173:F174)</f>
        <v>2100000</v>
      </c>
      <c r="G172" s="25">
        <f t="shared" ref="G172:O172" si="51">SUM(G173:G174)</f>
        <v>0</v>
      </c>
      <c r="H172" s="25">
        <f t="shared" si="51"/>
        <v>0</v>
      </c>
      <c r="I172" s="25">
        <f t="shared" si="51"/>
        <v>2100000</v>
      </c>
      <c r="J172" s="25">
        <f t="shared" si="51"/>
        <v>2100000</v>
      </c>
      <c r="K172" s="25">
        <f t="shared" si="51"/>
        <v>525003</v>
      </c>
      <c r="L172" s="25">
        <f t="shared" si="51"/>
        <v>0</v>
      </c>
      <c r="M172" s="25">
        <f t="shared" si="51"/>
        <v>30547.43</v>
      </c>
      <c r="N172" s="25">
        <f t="shared" si="51"/>
        <v>296615.14</v>
      </c>
      <c r="O172" s="25">
        <f t="shared" si="51"/>
        <v>228387.86000000002</v>
      </c>
      <c r="P172" s="25">
        <f>SUM(P173:P174)</f>
        <v>1574997</v>
      </c>
      <c r="Q172" s="25">
        <f>SUM(Q173:Q174)</f>
        <v>1803384.8599999999</v>
      </c>
      <c r="R172" s="25">
        <f>SUM(R173:R174)</f>
        <v>296615.14</v>
      </c>
      <c r="S172" s="25">
        <f>SUM(S173:S174)</f>
        <v>0</v>
      </c>
      <c r="T172" s="24">
        <f t="shared" si="40"/>
        <v>56.497799060195852</v>
      </c>
      <c r="U172" s="24">
        <f t="shared" si="41"/>
        <v>1.4546395238095238</v>
      </c>
      <c r="V172" s="24">
        <f t="shared" si="42"/>
        <v>14.124530476190477</v>
      </c>
    </row>
    <row r="173" spans="1:22" s="31" customFormat="1" ht="15" customHeight="1" x14ac:dyDescent="0.2">
      <c r="A173" s="26" t="s">
        <v>135</v>
      </c>
      <c r="B173" s="26" t="s">
        <v>34</v>
      </c>
      <c r="C173" s="26" t="s">
        <v>38</v>
      </c>
      <c r="D173" s="27" t="s">
        <v>340</v>
      </c>
      <c r="E173" s="28" t="s">
        <v>341</v>
      </c>
      <c r="F173" s="29">
        <v>1600000</v>
      </c>
      <c r="G173" s="29">
        <v>0</v>
      </c>
      <c r="H173" s="29">
        <f>+I173-F173</f>
        <v>0</v>
      </c>
      <c r="I173" s="29">
        <f>+'[1]PARA EL INFORME DE FEBRERO (3)'!F153</f>
        <v>1600000</v>
      </c>
      <c r="J173" s="29">
        <f>+F173+H173</f>
        <v>1600000</v>
      </c>
      <c r="K173" s="29">
        <f>+'[1]PARA EL INFORME DE FEBRERO (3)'!E153</f>
        <v>400002</v>
      </c>
      <c r="L173" s="29">
        <v>0</v>
      </c>
      <c r="M173" s="29">
        <f>+'[1]PARA EL INFORME DE FEBRERO (3)'!I153</f>
        <v>24300.74</v>
      </c>
      <c r="N173" s="29">
        <f>+'[1]PARA EL INFORME DE FEBRERO (3)'!G153</f>
        <v>232320.77</v>
      </c>
      <c r="O173" s="29">
        <f>+K173-N173</f>
        <v>167681.23000000001</v>
      </c>
      <c r="P173" s="29">
        <f t="shared" si="37"/>
        <v>1199998</v>
      </c>
      <c r="Q173" s="29">
        <f t="shared" si="38"/>
        <v>1367679.23</v>
      </c>
      <c r="R173" s="29">
        <f>+'[1]PARA EL INFORME DE FEBRERO (3)'!H153</f>
        <v>232320.77</v>
      </c>
      <c r="S173" s="29">
        <f t="shared" si="39"/>
        <v>0</v>
      </c>
      <c r="T173" s="30">
        <f t="shared" si="40"/>
        <v>58.079902100489498</v>
      </c>
      <c r="U173" s="30">
        <f t="shared" si="41"/>
        <v>1.5187962500000001</v>
      </c>
      <c r="V173" s="30">
        <f t="shared" si="42"/>
        <v>14.520048124999999</v>
      </c>
    </row>
    <row r="174" spans="1:22" s="26" customFormat="1" x14ac:dyDescent="0.2">
      <c r="A174" s="26" t="s">
        <v>135</v>
      </c>
      <c r="B174" s="26" t="s">
        <v>34</v>
      </c>
      <c r="C174" s="26" t="s">
        <v>48</v>
      </c>
      <c r="D174" s="27" t="s">
        <v>342</v>
      </c>
      <c r="E174" s="28" t="s">
        <v>343</v>
      </c>
      <c r="F174" s="29">
        <v>500000</v>
      </c>
      <c r="G174" s="29">
        <v>0</v>
      </c>
      <c r="H174" s="29">
        <f>+I174-F174</f>
        <v>0</v>
      </c>
      <c r="I174" s="29">
        <f>+'[1]PARA EL INFORME DE FEBRERO (3)'!F154</f>
        <v>500000</v>
      </c>
      <c r="J174" s="29">
        <f>+F174+H174</f>
        <v>500000</v>
      </c>
      <c r="K174" s="29">
        <f>+'[1]PARA EL INFORME DE FEBRERO (3)'!E154</f>
        <v>125001</v>
      </c>
      <c r="L174" s="29">
        <v>0</v>
      </c>
      <c r="M174" s="29">
        <f>+'[1]PARA EL INFORME DE FEBRERO (3)'!I154</f>
        <v>6246.69</v>
      </c>
      <c r="N174" s="29">
        <f>+'[1]PARA EL INFORME DE FEBRERO (3)'!G154</f>
        <v>64294.37</v>
      </c>
      <c r="O174" s="29">
        <f>+K174-N174</f>
        <v>60706.63</v>
      </c>
      <c r="P174" s="29">
        <f t="shared" si="37"/>
        <v>374999</v>
      </c>
      <c r="Q174" s="29">
        <f t="shared" si="38"/>
        <v>435705.63</v>
      </c>
      <c r="R174" s="29">
        <f>+'[1]PARA EL INFORME DE FEBRERO (3)'!H154</f>
        <v>64294.37</v>
      </c>
      <c r="S174" s="29">
        <f t="shared" si="39"/>
        <v>0</v>
      </c>
      <c r="T174" s="30">
        <f t="shared" si="40"/>
        <v>51.435084519323851</v>
      </c>
      <c r="U174" s="30">
        <f t="shared" si="41"/>
        <v>1.2493379999999998</v>
      </c>
      <c r="V174" s="30">
        <f t="shared" si="42"/>
        <v>12.858874</v>
      </c>
    </row>
    <row r="175" spans="1:22" s="26" customFormat="1" ht="24.75" customHeight="1" x14ac:dyDescent="0.2">
      <c r="D175" s="24"/>
      <c r="E175" s="24" t="s">
        <v>344</v>
      </c>
      <c r="F175" s="25">
        <f>SUM(F176:F178)</f>
        <v>2755478</v>
      </c>
      <c r="G175" s="25">
        <f t="shared" ref="G175:O175" si="52">SUM(G176:G178)</f>
        <v>0</v>
      </c>
      <c r="H175" s="25">
        <f t="shared" si="52"/>
        <v>0</v>
      </c>
      <c r="I175" s="25">
        <f t="shared" si="52"/>
        <v>2755478</v>
      </c>
      <c r="J175" s="25">
        <f t="shared" si="52"/>
        <v>2755478</v>
      </c>
      <c r="K175" s="25">
        <f t="shared" si="52"/>
        <v>1305478</v>
      </c>
      <c r="L175" s="25">
        <f t="shared" si="52"/>
        <v>0</v>
      </c>
      <c r="M175" s="25">
        <f t="shared" si="52"/>
        <v>8750</v>
      </c>
      <c r="N175" s="25">
        <f t="shared" si="52"/>
        <v>550022</v>
      </c>
      <c r="O175" s="25">
        <f t="shared" si="52"/>
        <v>755456</v>
      </c>
      <c r="P175" s="25">
        <f>SUM(P176:P178)</f>
        <v>1450000</v>
      </c>
      <c r="Q175" s="25">
        <f>SUM(Q176:Q178)</f>
        <v>2205456</v>
      </c>
      <c r="R175" s="25">
        <f>SUM(R176:R178)</f>
        <v>158750</v>
      </c>
      <c r="S175" s="25">
        <f>SUM(S176:S178)</f>
        <v>391272</v>
      </c>
      <c r="T175" s="24">
        <f t="shared" si="40"/>
        <v>42.131847491876542</v>
      </c>
      <c r="U175" s="24">
        <f t="shared" si="41"/>
        <v>0.31754926005578704</v>
      </c>
      <c r="V175" s="24">
        <f t="shared" si="42"/>
        <v>19.961037613074755</v>
      </c>
    </row>
    <row r="176" spans="1:22" s="26" customFormat="1" x14ac:dyDescent="0.2">
      <c r="A176" s="26" t="s">
        <v>63</v>
      </c>
      <c r="B176" s="26" t="s">
        <v>35</v>
      </c>
      <c r="C176" s="26" t="s">
        <v>35</v>
      </c>
      <c r="D176" s="27" t="s">
        <v>345</v>
      </c>
      <c r="E176" s="28" t="s">
        <v>346</v>
      </c>
      <c r="F176" s="29">
        <v>410878</v>
      </c>
      <c r="G176" s="29">
        <v>0</v>
      </c>
      <c r="H176" s="29">
        <f>+I176-F176</f>
        <v>0</v>
      </c>
      <c r="I176" s="29">
        <f>+'[1]PARA EL INFORME DE FEBRERO (3)'!F155</f>
        <v>410878</v>
      </c>
      <c r="J176" s="29">
        <f>+F176+H176</f>
        <v>410878</v>
      </c>
      <c r="K176" s="29">
        <f>+'[1]PARA EL INFORME DE FEBRERO (3)'!E155</f>
        <v>410878</v>
      </c>
      <c r="L176" s="29">
        <v>0</v>
      </c>
      <c r="M176" s="29">
        <f>+'[1]PARA EL INFORME DE FEBRERO (3)'!I155</f>
        <v>0</v>
      </c>
      <c r="N176" s="29">
        <f>+'[1]PARA EL INFORME DE FEBRERO (3)'!G155</f>
        <v>379272</v>
      </c>
      <c r="O176" s="29">
        <f>+K176-N176</f>
        <v>31606</v>
      </c>
      <c r="P176" s="29">
        <f t="shared" si="37"/>
        <v>0</v>
      </c>
      <c r="Q176" s="29">
        <f t="shared" si="38"/>
        <v>31606</v>
      </c>
      <c r="R176" s="29">
        <f>+'[1]PARA EL INFORME DE FEBRERO (3)'!H155</f>
        <v>0</v>
      </c>
      <c r="S176" s="29">
        <f t="shared" si="39"/>
        <v>379272</v>
      </c>
      <c r="T176" s="30">
        <f t="shared" si="40"/>
        <v>92.307692307692307</v>
      </c>
      <c r="U176" s="30">
        <f t="shared" si="41"/>
        <v>0</v>
      </c>
      <c r="V176" s="30">
        <f t="shared" si="42"/>
        <v>92.307692307692307</v>
      </c>
    </row>
    <row r="177" spans="1:23" s="26" customFormat="1" x14ac:dyDescent="0.2">
      <c r="A177" s="26" t="s">
        <v>63</v>
      </c>
      <c r="B177" s="26" t="s">
        <v>41</v>
      </c>
      <c r="C177" s="26" t="s">
        <v>34</v>
      </c>
      <c r="D177" s="27" t="s">
        <v>347</v>
      </c>
      <c r="E177" s="28" t="s">
        <v>348</v>
      </c>
      <c r="F177" s="29">
        <v>2500</v>
      </c>
      <c r="G177" s="29">
        <v>0</v>
      </c>
      <c r="H177" s="29">
        <f>+I177-F177</f>
        <v>0</v>
      </c>
      <c r="I177" s="29">
        <f>+'[1]PARA EL INFORME DE FEBRERO (3)'!F156</f>
        <v>2500</v>
      </c>
      <c r="J177" s="29">
        <f>+F177+H177</f>
        <v>2500</v>
      </c>
      <c r="K177" s="29">
        <f>+'[1]PARA EL INFORME DE FEBRERO (3)'!E156</f>
        <v>2500</v>
      </c>
      <c r="L177" s="29">
        <v>0</v>
      </c>
      <c r="M177" s="29">
        <f>+'[1]PARA EL INFORME DE FEBRERO (3)'!I156</f>
        <v>0</v>
      </c>
      <c r="N177" s="29">
        <f>+'[1]PARA EL INFORME DE FEBRERO (3)'!G156</f>
        <v>0</v>
      </c>
      <c r="O177" s="29">
        <f>+K177-N177</f>
        <v>2500</v>
      </c>
      <c r="P177" s="29">
        <f t="shared" si="37"/>
        <v>0</v>
      </c>
      <c r="Q177" s="29">
        <f t="shared" si="38"/>
        <v>2500</v>
      </c>
      <c r="R177" s="29">
        <f>+'[1]PARA EL INFORME DE FEBRERO (3)'!H156</f>
        <v>0</v>
      </c>
      <c r="S177" s="29">
        <f t="shared" si="39"/>
        <v>0</v>
      </c>
      <c r="T177" s="30">
        <f t="shared" si="40"/>
        <v>0</v>
      </c>
      <c r="U177" s="30">
        <f t="shared" si="41"/>
        <v>0</v>
      </c>
      <c r="V177" s="30">
        <f t="shared" si="42"/>
        <v>0</v>
      </c>
    </row>
    <row r="178" spans="1:23" s="31" customFormat="1" ht="14.25" customHeight="1" x14ac:dyDescent="0.2">
      <c r="A178" s="26" t="s">
        <v>63</v>
      </c>
      <c r="B178" s="26" t="s">
        <v>63</v>
      </c>
      <c r="C178" s="26" t="s">
        <v>34</v>
      </c>
      <c r="D178" s="27" t="s">
        <v>349</v>
      </c>
      <c r="E178" s="28" t="s">
        <v>350</v>
      </c>
      <c r="F178" s="29">
        <v>2342100</v>
      </c>
      <c r="G178" s="29">
        <v>0</v>
      </c>
      <c r="H178" s="29">
        <f>+I178-F178</f>
        <v>0</v>
      </c>
      <c r="I178" s="29">
        <f>+'[1]PARA EL INFORME DE FEBRERO (3)'!F157</f>
        <v>2342100</v>
      </c>
      <c r="J178" s="29">
        <f>+F178+H178</f>
        <v>2342100</v>
      </c>
      <c r="K178" s="29">
        <f>+'[1]PARA EL INFORME DE FEBRERO (3)'!E157</f>
        <v>892100</v>
      </c>
      <c r="L178" s="29">
        <v>0</v>
      </c>
      <c r="M178" s="29">
        <f>+'[1]PARA EL INFORME DE FEBRERO (3)'!I157</f>
        <v>8750</v>
      </c>
      <c r="N178" s="29">
        <f>+'[1]PARA EL INFORME DE FEBRERO (3)'!G157</f>
        <v>170750</v>
      </c>
      <c r="O178" s="29">
        <f>+K178-N178</f>
        <v>721350</v>
      </c>
      <c r="P178" s="29">
        <f>+J178-K178</f>
        <v>1450000</v>
      </c>
      <c r="Q178" s="29">
        <f t="shared" si="38"/>
        <v>2171350</v>
      </c>
      <c r="R178" s="29">
        <f>+'[1]PARA EL INFORME DE FEBRERO (3)'!H157</f>
        <v>158750</v>
      </c>
      <c r="S178" s="29">
        <f t="shared" si="39"/>
        <v>12000</v>
      </c>
      <c r="T178" s="30">
        <f t="shared" si="40"/>
        <v>19.140230915816613</v>
      </c>
      <c r="U178" s="30">
        <f t="shared" si="41"/>
        <v>0.37359634516032619</v>
      </c>
      <c r="V178" s="30">
        <f t="shared" si="42"/>
        <v>7.2904658212715079</v>
      </c>
    </row>
    <row r="179" spans="1:23" s="31" customFormat="1" ht="23.25" customHeight="1" x14ac:dyDescent="0.2">
      <c r="A179" s="26"/>
      <c r="B179" s="26"/>
      <c r="C179" s="26"/>
      <c r="D179" s="27"/>
      <c r="E179" s="32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</row>
    <row r="180" spans="1:23" s="26" customFormat="1" ht="22.5" customHeight="1" x14ac:dyDescent="0.2">
      <c r="D180" s="20" t="s">
        <v>351</v>
      </c>
      <c r="E180" s="20"/>
      <c r="F180" s="21">
        <f>+F181+F203+F232+F243+F246+F264+F268+F188</f>
        <v>180952805</v>
      </c>
      <c r="G180" s="21">
        <f t="shared" ref="G180:S180" si="53">+G181+G203+G232+G243+G246+G264+G268+G188</f>
        <v>0</v>
      </c>
      <c r="H180" s="21">
        <f t="shared" si="53"/>
        <v>5816</v>
      </c>
      <c r="I180" s="21">
        <f t="shared" si="53"/>
        <v>180958621</v>
      </c>
      <c r="J180" s="21">
        <f t="shared" si="53"/>
        <v>180958621</v>
      </c>
      <c r="K180" s="21">
        <f t="shared" si="53"/>
        <v>64710514</v>
      </c>
      <c r="L180" s="21">
        <f t="shared" si="53"/>
        <v>20079801.609999999</v>
      </c>
      <c r="M180" s="21">
        <f t="shared" si="53"/>
        <v>12249674.899999999</v>
      </c>
      <c r="N180" s="21">
        <f t="shared" si="53"/>
        <v>13063034.989999998</v>
      </c>
      <c r="O180" s="21">
        <f t="shared" si="53"/>
        <v>51647479.010000005</v>
      </c>
      <c r="P180" s="21">
        <f t="shared" si="53"/>
        <v>116248107</v>
      </c>
      <c r="Q180" s="21">
        <f t="shared" si="53"/>
        <v>167895586.01000002</v>
      </c>
      <c r="R180" s="21">
        <f t="shared" si="53"/>
        <v>10256602.32</v>
      </c>
      <c r="S180" s="21">
        <f t="shared" si="53"/>
        <v>2806432.67</v>
      </c>
      <c r="T180" s="22">
        <f>+N180/K180*100</f>
        <v>20.186881825726186</v>
      </c>
      <c r="U180" s="22">
        <f t="shared" si="41"/>
        <v>6.7693237450124011</v>
      </c>
      <c r="V180" s="22">
        <f t="shared" si="42"/>
        <v>7.2187967159630366</v>
      </c>
    </row>
    <row r="181" spans="1:23" s="26" customFormat="1" ht="23.25" customHeight="1" x14ac:dyDescent="0.2">
      <c r="D181" s="24"/>
      <c r="E181" s="24" t="s">
        <v>33</v>
      </c>
      <c r="F181" s="25">
        <f>SUM(F182:F187)</f>
        <v>609273</v>
      </c>
      <c r="G181" s="25">
        <f t="shared" ref="G181:S181" si="54">SUM(G182:G187)</f>
        <v>0</v>
      </c>
      <c r="H181" s="25">
        <f t="shared" si="54"/>
        <v>0</v>
      </c>
      <c r="I181" s="25">
        <f t="shared" si="54"/>
        <v>609273</v>
      </c>
      <c r="J181" s="25">
        <f t="shared" si="54"/>
        <v>609273</v>
      </c>
      <c r="K181" s="25">
        <f t="shared" si="54"/>
        <v>250905</v>
      </c>
      <c r="L181" s="25">
        <f t="shared" si="54"/>
        <v>0</v>
      </c>
      <c r="M181" s="25">
        <f t="shared" si="54"/>
        <v>177402.05</v>
      </c>
      <c r="N181" s="25">
        <f t="shared" si="54"/>
        <v>218769.50999999998</v>
      </c>
      <c r="O181" s="25">
        <f t="shared" si="54"/>
        <v>32135.490000000009</v>
      </c>
      <c r="P181" s="25">
        <f t="shared" si="54"/>
        <v>358368</v>
      </c>
      <c r="Q181" s="25">
        <f t="shared" si="54"/>
        <v>390503.49</v>
      </c>
      <c r="R181" s="25">
        <f t="shared" si="54"/>
        <v>127736.28</v>
      </c>
      <c r="S181" s="25">
        <f t="shared" si="54"/>
        <v>91033.23</v>
      </c>
      <c r="T181" s="24">
        <f t="shared" si="40"/>
        <v>87.192168350570924</v>
      </c>
      <c r="U181" s="24">
        <f t="shared" si="41"/>
        <v>29.117005020737828</v>
      </c>
      <c r="V181" s="24">
        <f t="shared" si="42"/>
        <v>35.906647758886407</v>
      </c>
    </row>
    <row r="182" spans="1:23" s="26" customFormat="1" x14ac:dyDescent="0.2">
      <c r="A182" s="26" t="s">
        <v>34</v>
      </c>
      <c r="B182" s="26" t="s">
        <v>34</v>
      </c>
      <c r="C182" s="26" t="s">
        <v>58</v>
      </c>
      <c r="D182" s="27" t="s">
        <v>352</v>
      </c>
      <c r="E182" s="35" t="s">
        <v>353</v>
      </c>
      <c r="F182" s="29">
        <v>491400</v>
      </c>
      <c r="G182" s="29">
        <v>0</v>
      </c>
      <c r="H182" s="29">
        <f t="shared" ref="H182:H187" si="55">+I182-F182</f>
        <v>0</v>
      </c>
      <c r="I182" s="29">
        <f>+'[1]PARA EL INFORME DE FEBRERO (3)'!F158</f>
        <v>491400</v>
      </c>
      <c r="J182" s="29">
        <f t="shared" ref="J182:J187" si="56">+F182+H182</f>
        <v>491400</v>
      </c>
      <c r="K182" s="29">
        <f>+'[1]PARA EL INFORME DE FEBRERO (3)'!E158</f>
        <v>204750</v>
      </c>
      <c r="L182" s="29">
        <v>0</v>
      </c>
      <c r="M182" s="29">
        <f>+'[1]PARA EL INFORME DE FEBRERO (3)'!I158</f>
        <v>141539.65</v>
      </c>
      <c r="N182" s="29">
        <f>+'[1]PARA EL INFORME DE FEBRERO (3)'!G158</f>
        <v>177414.65</v>
      </c>
      <c r="O182" s="29">
        <f t="shared" ref="O182:O187" si="57">+K182-N182</f>
        <v>27335.350000000006</v>
      </c>
      <c r="P182" s="29">
        <f>+J182-K182</f>
        <v>286650</v>
      </c>
      <c r="Q182" s="29">
        <f>+J182-N182</f>
        <v>313985.34999999998</v>
      </c>
      <c r="R182" s="29">
        <f>+'[1]PARA EL INFORME DE FEBRERO (3)'!H158</f>
        <v>116206.23</v>
      </c>
      <c r="S182" s="29">
        <f>+N182-R182</f>
        <v>61208.42</v>
      </c>
      <c r="T182" s="30">
        <f>+N182/K182*100</f>
        <v>86.649401709401701</v>
      </c>
      <c r="U182" s="30">
        <f>+M182/J182*100</f>
        <v>28.803347578347577</v>
      </c>
      <c r="V182" s="30">
        <f>+N182/J182*100</f>
        <v>36.10391737891738</v>
      </c>
    </row>
    <row r="183" spans="1:23" s="26" customFormat="1" x14ac:dyDescent="0.2">
      <c r="A183" s="26" t="s">
        <v>34</v>
      </c>
      <c r="B183" s="26" t="s">
        <v>48</v>
      </c>
      <c r="C183" s="26" t="s">
        <v>34</v>
      </c>
      <c r="D183" s="27" t="s">
        <v>49</v>
      </c>
      <c r="E183" s="35" t="s">
        <v>50</v>
      </c>
      <c r="F183" s="29">
        <v>38500</v>
      </c>
      <c r="G183" s="29">
        <v>0</v>
      </c>
      <c r="H183" s="29">
        <f t="shared" si="55"/>
        <v>0</v>
      </c>
      <c r="I183" s="29">
        <f>+'[1]PARA EL INFORME DE FEBRERO (3)'!F159</f>
        <v>38500</v>
      </c>
      <c r="J183" s="29">
        <f t="shared" si="56"/>
        <v>38500</v>
      </c>
      <c r="K183" s="29">
        <f>+'[1]PARA EL INFORME DE FEBRERO (3)'!E159</f>
        <v>12994</v>
      </c>
      <c r="L183" s="29">
        <v>0</v>
      </c>
      <c r="M183" s="29">
        <f>+'[1]PARA EL INFORME DE FEBRERO (3)'!I159</f>
        <v>12903.52</v>
      </c>
      <c r="N183" s="29">
        <f>+'[1]PARA EL INFORME DE FEBRERO (3)'!G159</f>
        <v>12903.52</v>
      </c>
      <c r="O183" s="29">
        <f t="shared" si="57"/>
        <v>90.479999999999563</v>
      </c>
      <c r="P183" s="29">
        <f t="shared" ref="P183:P245" si="58">+J183-K183</f>
        <v>25506</v>
      </c>
      <c r="Q183" s="29">
        <f t="shared" ref="Q183:Q245" si="59">+J183-N183</f>
        <v>25596.48</v>
      </c>
      <c r="R183" s="29">
        <f>+'[1]PARA EL INFORME DE FEBRERO (3)'!H159</f>
        <v>11530.05</v>
      </c>
      <c r="S183" s="29">
        <f t="shared" si="39"/>
        <v>1373.4700000000012</v>
      </c>
      <c r="T183" s="30">
        <f t="shared" si="40"/>
        <v>99.303678620901962</v>
      </c>
      <c r="U183" s="30">
        <f t="shared" si="41"/>
        <v>33.515636363636361</v>
      </c>
      <c r="V183" s="30">
        <f t="shared" si="42"/>
        <v>33.515636363636361</v>
      </c>
    </row>
    <row r="184" spans="1:23" s="26" customFormat="1" ht="15" x14ac:dyDescent="0.2">
      <c r="A184" s="31" t="s">
        <v>34</v>
      </c>
      <c r="B184" s="31" t="s">
        <v>51</v>
      </c>
      <c r="C184" s="31" t="s">
        <v>35</v>
      </c>
      <c r="D184" s="27" t="s">
        <v>52</v>
      </c>
      <c r="E184" s="35" t="s">
        <v>53</v>
      </c>
      <c r="F184" s="29">
        <v>64336</v>
      </c>
      <c r="G184" s="29">
        <v>0</v>
      </c>
      <c r="H184" s="29">
        <f t="shared" si="55"/>
        <v>0</v>
      </c>
      <c r="I184" s="29">
        <f>+'[1]PARA EL INFORME DE FEBRERO (3)'!F160</f>
        <v>64336</v>
      </c>
      <c r="J184" s="29">
        <f t="shared" si="56"/>
        <v>64336</v>
      </c>
      <c r="K184" s="29">
        <f>+'[1]PARA EL INFORME DE FEBRERO (3)'!E160</f>
        <v>26902</v>
      </c>
      <c r="L184" s="29">
        <v>0</v>
      </c>
      <c r="M184" s="29">
        <f>+'[1]PARA EL INFORME DE FEBRERO (3)'!I160</f>
        <v>18627.75</v>
      </c>
      <c r="N184" s="29">
        <f>+'[1]PARA EL INFORME DE FEBRERO (3)'!G160</f>
        <v>23022.42</v>
      </c>
      <c r="O184" s="29">
        <f t="shared" si="57"/>
        <v>3879.5800000000017</v>
      </c>
      <c r="P184" s="29">
        <f t="shared" si="58"/>
        <v>37434</v>
      </c>
      <c r="Q184" s="29">
        <f t="shared" si="59"/>
        <v>41313.58</v>
      </c>
      <c r="R184" s="29">
        <f>+'[1]PARA EL INFORME DE FEBRERO (3)'!H160</f>
        <v>0</v>
      </c>
      <c r="S184" s="29">
        <f t="shared" si="39"/>
        <v>23022.42</v>
      </c>
      <c r="T184" s="30">
        <f t="shared" si="40"/>
        <v>85.578841721805063</v>
      </c>
      <c r="U184" s="30">
        <f t="shared" si="41"/>
        <v>28.953851653817459</v>
      </c>
      <c r="V184" s="30">
        <f t="shared" si="42"/>
        <v>35.784661775677691</v>
      </c>
    </row>
    <row r="185" spans="1:23" s="26" customFormat="1" x14ac:dyDescent="0.2">
      <c r="A185" s="26" t="s">
        <v>34</v>
      </c>
      <c r="B185" s="26" t="s">
        <v>51</v>
      </c>
      <c r="C185" s="26" t="s">
        <v>38</v>
      </c>
      <c r="D185" s="27" t="s">
        <v>54</v>
      </c>
      <c r="E185" s="35" t="s">
        <v>55</v>
      </c>
      <c r="F185" s="29">
        <v>7370</v>
      </c>
      <c r="G185" s="29">
        <v>0</v>
      </c>
      <c r="H185" s="29">
        <f t="shared" si="55"/>
        <v>0</v>
      </c>
      <c r="I185" s="29">
        <f>+'[1]PARA EL INFORME DE FEBRERO (3)'!F161</f>
        <v>7370</v>
      </c>
      <c r="J185" s="29">
        <f t="shared" si="56"/>
        <v>7370</v>
      </c>
      <c r="K185" s="29">
        <f>+'[1]PARA EL INFORME DE FEBRERO (3)'!E161</f>
        <v>3065</v>
      </c>
      <c r="L185" s="29">
        <v>0</v>
      </c>
      <c r="M185" s="29">
        <f>+'[1]PARA EL INFORME DE FEBRERO (3)'!I161</f>
        <v>2123.1</v>
      </c>
      <c r="N185" s="29">
        <f>+'[1]PARA EL INFORME DE FEBRERO (3)'!G161</f>
        <v>2661.23</v>
      </c>
      <c r="O185" s="29">
        <f t="shared" si="57"/>
        <v>403.77</v>
      </c>
      <c r="P185" s="29">
        <f t="shared" si="58"/>
        <v>4305</v>
      </c>
      <c r="Q185" s="29">
        <f t="shared" si="59"/>
        <v>4708.7700000000004</v>
      </c>
      <c r="R185" s="29">
        <f>+'[1]PARA EL INFORME DE FEBRERO (3)'!H161</f>
        <v>0</v>
      </c>
      <c r="S185" s="29">
        <f t="shared" si="39"/>
        <v>2661.23</v>
      </c>
      <c r="T185" s="30">
        <f t="shared" si="40"/>
        <v>86.826427406199031</v>
      </c>
      <c r="U185" s="30">
        <f t="shared" si="41"/>
        <v>28.807327001356853</v>
      </c>
      <c r="V185" s="30">
        <f t="shared" si="42"/>
        <v>36.108955223880592</v>
      </c>
    </row>
    <row r="186" spans="1:23" s="31" customFormat="1" ht="14.25" customHeight="1" x14ac:dyDescent="0.2">
      <c r="A186" s="26" t="s">
        <v>34</v>
      </c>
      <c r="B186" s="26" t="s">
        <v>51</v>
      </c>
      <c r="C186" s="26" t="s">
        <v>41</v>
      </c>
      <c r="D186" s="27" t="s">
        <v>56</v>
      </c>
      <c r="E186" s="35" t="s">
        <v>57</v>
      </c>
      <c r="F186" s="29">
        <v>6192</v>
      </c>
      <c r="G186" s="29">
        <v>0</v>
      </c>
      <c r="H186" s="29">
        <f t="shared" si="55"/>
        <v>0</v>
      </c>
      <c r="I186" s="29">
        <f>+'[1]PARA EL INFORME DE FEBRERO (3)'!F162</f>
        <v>6192</v>
      </c>
      <c r="J186" s="29">
        <f t="shared" si="56"/>
        <v>6192</v>
      </c>
      <c r="K186" s="29">
        <f>+'[1]PARA EL INFORME DE FEBRERO (3)'!E162</f>
        <v>2580</v>
      </c>
      <c r="L186" s="29">
        <v>0</v>
      </c>
      <c r="M186" s="29">
        <f>+'[1]PARA EL INFORME DE FEBRERO (3)'!I162</f>
        <v>1783.41</v>
      </c>
      <c r="N186" s="29">
        <f>+'[1]PARA EL INFORME DE FEBRERO (3)'!G162</f>
        <v>2235.44</v>
      </c>
      <c r="O186" s="29">
        <f t="shared" si="57"/>
        <v>344.55999999999995</v>
      </c>
      <c r="P186" s="29">
        <f t="shared" si="58"/>
        <v>3612</v>
      </c>
      <c r="Q186" s="29">
        <f t="shared" si="59"/>
        <v>3956.56</v>
      </c>
      <c r="R186" s="29">
        <f>+'[1]PARA EL INFORME DE FEBRERO (3)'!H162</f>
        <v>0</v>
      </c>
      <c r="S186" s="29">
        <f t="shared" si="39"/>
        <v>2235.44</v>
      </c>
      <c r="T186" s="30">
        <f t="shared" si="40"/>
        <v>86.644961240310082</v>
      </c>
      <c r="U186" s="30">
        <f t="shared" si="41"/>
        <v>28.801841085271317</v>
      </c>
      <c r="V186" s="30">
        <f t="shared" si="42"/>
        <v>36.10206718346253</v>
      </c>
    </row>
    <row r="187" spans="1:23" s="26" customFormat="1" ht="15" x14ac:dyDescent="0.2">
      <c r="A187" s="31" t="s">
        <v>34</v>
      </c>
      <c r="B187" s="31" t="s">
        <v>51</v>
      </c>
      <c r="C187" s="31" t="s">
        <v>58</v>
      </c>
      <c r="D187" s="27" t="s">
        <v>59</v>
      </c>
      <c r="E187" s="35" t="s">
        <v>60</v>
      </c>
      <c r="F187" s="29">
        <v>1475</v>
      </c>
      <c r="G187" s="29">
        <v>0</v>
      </c>
      <c r="H187" s="29">
        <f t="shared" si="55"/>
        <v>0</v>
      </c>
      <c r="I187" s="29">
        <f>+'[1]PARA EL INFORME DE FEBRERO (3)'!F163</f>
        <v>1475</v>
      </c>
      <c r="J187" s="29">
        <f t="shared" si="56"/>
        <v>1475</v>
      </c>
      <c r="K187" s="29">
        <f>+'[1]PARA EL INFORME DE FEBRERO (3)'!E163</f>
        <v>614</v>
      </c>
      <c r="L187" s="29">
        <v>0</v>
      </c>
      <c r="M187" s="29">
        <f>+'[1]PARA EL INFORME DE FEBRERO (3)'!I163</f>
        <v>424.62</v>
      </c>
      <c r="N187" s="29">
        <f>+'[1]PARA EL INFORME DE FEBRERO (3)'!G163</f>
        <v>532.25</v>
      </c>
      <c r="O187" s="29">
        <f t="shared" si="57"/>
        <v>81.75</v>
      </c>
      <c r="P187" s="29">
        <f t="shared" si="58"/>
        <v>861</v>
      </c>
      <c r="Q187" s="29">
        <f t="shared" si="59"/>
        <v>942.75</v>
      </c>
      <c r="R187" s="29">
        <f>+'[1]PARA EL INFORME DE FEBRERO (3)'!H163</f>
        <v>0</v>
      </c>
      <c r="S187" s="29">
        <f t="shared" si="39"/>
        <v>532.25</v>
      </c>
      <c r="T187" s="30">
        <f t="shared" si="40"/>
        <v>86.685667752442995</v>
      </c>
      <c r="U187" s="30">
        <f t="shared" si="41"/>
        <v>28.78779661016949</v>
      </c>
      <c r="V187" s="30">
        <f t="shared" si="42"/>
        <v>36.084745762711862</v>
      </c>
    </row>
    <row r="188" spans="1:23" s="26" customFormat="1" ht="22.5" customHeight="1" x14ac:dyDescent="0.2">
      <c r="A188" s="31"/>
      <c r="B188" s="31"/>
      <c r="C188" s="31"/>
      <c r="D188" s="24"/>
      <c r="E188" s="24" t="s">
        <v>75</v>
      </c>
      <c r="F188" s="25">
        <f>SUM(F189:F197)</f>
        <v>18875792</v>
      </c>
      <c r="G188" s="25">
        <f t="shared" ref="G188:O188" si="60">SUM(G189:G197)</f>
        <v>0</v>
      </c>
      <c r="H188" s="25">
        <f t="shared" si="60"/>
        <v>-236921</v>
      </c>
      <c r="I188" s="25">
        <f t="shared" si="60"/>
        <v>18638871</v>
      </c>
      <c r="J188" s="25">
        <f t="shared" si="60"/>
        <v>18638871</v>
      </c>
      <c r="K188" s="25">
        <f t="shared" si="60"/>
        <v>14019198</v>
      </c>
      <c r="L188" s="25">
        <f t="shared" si="60"/>
        <v>6627500</v>
      </c>
      <c r="M188" s="25">
        <f t="shared" si="60"/>
        <v>3788738.55</v>
      </c>
      <c r="N188" s="25">
        <f t="shared" si="60"/>
        <v>3799430.04</v>
      </c>
      <c r="O188" s="25">
        <f t="shared" si="60"/>
        <v>10219767.960000001</v>
      </c>
      <c r="P188" s="25">
        <f>SUM(P189:P197)</f>
        <v>4619673</v>
      </c>
      <c r="Q188" s="25">
        <f>SUM(Q189:Q197)</f>
        <v>14839440.960000001</v>
      </c>
      <c r="R188" s="25">
        <f>SUM(R189:R197)</f>
        <v>2585230.04</v>
      </c>
      <c r="S188" s="25">
        <f t="shared" si="39"/>
        <v>1214200</v>
      </c>
      <c r="T188" s="24">
        <f t="shared" si="40"/>
        <v>27.101621933009291</v>
      </c>
      <c r="U188" s="24">
        <f t="shared" si="41"/>
        <v>20.327081774427217</v>
      </c>
      <c r="V188" s="24">
        <f t="shared" si="42"/>
        <v>20.384443027691969</v>
      </c>
      <c r="W188" s="24"/>
    </row>
    <row r="189" spans="1:23" s="26" customFormat="1" x14ac:dyDescent="0.2">
      <c r="A189" s="26" t="s">
        <v>35</v>
      </c>
      <c r="B189" s="26" t="s">
        <v>35</v>
      </c>
      <c r="C189" s="26" t="s">
        <v>38</v>
      </c>
      <c r="D189" s="27" t="s">
        <v>88</v>
      </c>
      <c r="E189" s="35" t="s">
        <v>89</v>
      </c>
      <c r="F189" s="29">
        <v>1069500</v>
      </c>
      <c r="G189" s="29">
        <v>0</v>
      </c>
      <c r="H189" s="29">
        <f t="shared" ref="H189:H196" si="61">+I189-F189</f>
        <v>-414800</v>
      </c>
      <c r="I189" s="29">
        <f>+'[1]PARA EL INFORME DE FEBRERO (3)'!F164</f>
        <v>654700</v>
      </c>
      <c r="J189" s="29">
        <f t="shared" ref="J189:J196" si="62">+F189+H189</f>
        <v>654700</v>
      </c>
      <c r="K189" s="29">
        <f>+'[1]PARA EL INFORME DE FEBRERO (3)'!E164</f>
        <v>249900</v>
      </c>
      <c r="L189" s="29">
        <v>0</v>
      </c>
      <c r="M189" s="29">
        <f>+'[1]PARA EL INFORME DE FEBRERO (3)'!I164</f>
        <v>0</v>
      </c>
      <c r="N189" s="29">
        <f>+'[1]PARA EL INFORME DE FEBRERO (3)'!G164</f>
        <v>0</v>
      </c>
      <c r="O189" s="29">
        <f>+K189-N189</f>
        <v>249900</v>
      </c>
      <c r="P189" s="29">
        <f t="shared" si="58"/>
        <v>404800</v>
      </c>
      <c r="Q189" s="29">
        <f t="shared" si="59"/>
        <v>654700</v>
      </c>
      <c r="R189" s="29">
        <f>+'[1]PARA EL INFORME DE FEBRERO (3)'!H164</f>
        <v>0</v>
      </c>
      <c r="S189" s="29">
        <f t="shared" si="39"/>
        <v>0</v>
      </c>
      <c r="T189" s="30">
        <f t="shared" si="40"/>
        <v>0</v>
      </c>
      <c r="U189" s="30">
        <f t="shared" si="41"/>
        <v>0</v>
      </c>
      <c r="V189" s="30">
        <f t="shared" si="42"/>
        <v>0</v>
      </c>
    </row>
    <row r="190" spans="1:23" s="26" customFormat="1" hidden="1" x14ac:dyDescent="0.2">
      <c r="A190" s="26" t="s">
        <v>35</v>
      </c>
      <c r="B190" s="26" t="s">
        <v>48</v>
      </c>
      <c r="C190" s="26" t="s">
        <v>58</v>
      </c>
      <c r="D190" s="27"/>
      <c r="E190" s="35"/>
      <c r="F190" s="29"/>
      <c r="G190" s="29"/>
      <c r="H190" s="29">
        <f t="shared" si="61"/>
        <v>0</v>
      </c>
      <c r="I190" s="29">
        <f>+'[1]PARA EL INFORME DE FEBRERO (3)'!F165</f>
        <v>0</v>
      </c>
      <c r="J190" s="29">
        <f t="shared" si="62"/>
        <v>0</v>
      </c>
      <c r="K190" s="29">
        <f>+'[1]PARA EL INFORME DE FEBRERO (3)'!E165</f>
        <v>0</v>
      </c>
      <c r="L190" s="29">
        <v>0</v>
      </c>
      <c r="M190" s="29">
        <f>+'[1]PARA EL INFORME DE FEBRERO (3)'!I165</f>
        <v>0</v>
      </c>
      <c r="N190" s="29">
        <f>+'[1]PARA EL INFORME DE FEBRERO (3)'!G165</f>
        <v>0</v>
      </c>
      <c r="O190" s="29">
        <f t="shared" ref="O190:O197" si="63">+K190-N190</f>
        <v>0</v>
      </c>
      <c r="P190" s="29">
        <f t="shared" si="58"/>
        <v>0</v>
      </c>
      <c r="Q190" s="29">
        <f t="shared" si="59"/>
        <v>0</v>
      </c>
      <c r="R190" s="29">
        <f>+'[1]PARA EL INFORME DE FEBRERO (3)'!H165</f>
        <v>0</v>
      </c>
      <c r="S190" s="29">
        <f t="shared" si="39"/>
        <v>0</v>
      </c>
      <c r="T190" s="30" t="e">
        <f t="shared" si="40"/>
        <v>#DIV/0!</v>
      </c>
      <c r="U190" s="30" t="e">
        <f t="shared" si="41"/>
        <v>#DIV/0!</v>
      </c>
      <c r="V190" s="30" t="e">
        <f t="shared" si="42"/>
        <v>#DIV/0!</v>
      </c>
    </row>
    <row r="191" spans="1:23" s="26" customFormat="1" x14ac:dyDescent="0.2">
      <c r="A191" s="26" t="s">
        <v>35</v>
      </c>
      <c r="B191" s="26" t="s">
        <v>70</v>
      </c>
      <c r="C191" s="26" t="s">
        <v>38</v>
      </c>
      <c r="D191" s="27" t="s">
        <v>120</v>
      </c>
      <c r="E191" s="35" t="s">
        <v>121</v>
      </c>
      <c r="F191" s="29">
        <v>60000</v>
      </c>
      <c r="G191" s="29">
        <v>0</v>
      </c>
      <c r="H191" s="29">
        <f t="shared" si="61"/>
        <v>0</v>
      </c>
      <c r="I191" s="29">
        <f>+'[1]PARA EL INFORME DE FEBRERO (3)'!F166</f>
        <v>60000</v>
      </c>
      <c r="J191" s="29">
        <f t="shared" si="62"/>
        <v>60000</v>
      </c>
      <c r="K191" s="29">
        <f>+'[1]PARA EL INFORME DE FEBRERO (3)'!E166</f>
        <v>20000</v>
      </c>
      <c r="L191" s="29">
        <v>0</v>
      </c>
      <c r="M191" s="29">
        <f>+'[1]PARA EL INFORME DE FEBRERO (3)'!I166</f>
        <v>6538.55</v>
      </c>
      <c r="N191" s="29">
        <f>+'[1]PARA EL INFORME DE FEBRERO (3)'!G166</f>
        <v>17230.04</v>
      </c>
      <c r="O191" s="29">
        <f t="shared" si="63"/>
        <v>2769.9599999999991</v>
      </c>
      <c r="P191" s="29">
        <f t="shared" si="58"/>
        <v>40000</v>
      </c>
      <c r="Q191" s="29">
        <f t="shared" si="59"/>
        <v>42769.96</v>
      </c>
      <c r="R191" s="29">
        <f>+'[1]PARA EL INFORME DE FEBRERO (3)'!H166</f>
        <v>17230.04</v>
      </c>
      <c r="S191" s="29">
        <f t="shared" si="39"/>
        <v>0</v>
      </c>
      <c r="T191" s="30">
        <f t="shared" si="40"/>
        <v>86.150199999999998</v>
      </c>
      <c r="U191" s="30">
        <f t="shared" si="41"/>
        <v>10.897583333333333</v>
      </c>
      <c r="V191" s="30">
        <f t="shared" si="42"/>
        <v>28.716733333333334</v>
      </c>
    </row>
    <row r="192" spans="1:23" s="26" customFormat="1" x14ac:dyDescent="0.2">
      <c r="A192" s="26" t="s">
        <v>35</v>
      </c>
      <c r="B192" s="26" t="s">
        <v>70</v>
      </c>
      <c r="C192" s="26" t="s">
        <v>48</v>
      </c>
      <c r="D192" s="27" t="s">
        <v>126</v>
      </c>
      <c r="E192" s="35" t="s">
        <v>127</v>
      </c>
      <c r="F192" s="29">
        <v>1107900</v>
      </c>
      <c r="G192" s="29">
        <v>0</v>
      </c>
      <c r="H192" s="29">
        <f t="shared" si="61"/>
        <v>0</v>
      </c>
      <c r="I192" s="29">
        <f>+'[1]PARA EL INFORME DE FEBRERO (3)'!F167</f>
        <v>1107900</v>
      </c>
      <c r="J192" s="29">
        <f t="shared" si="62"/>
        <v>1107900</v>
      </c>
      <c r="K192" s="29">
        <f>+'[1]PARA EL INFORME DE FEBRERO (3)'!E167</f>
        <v>817900</v>
      </c>
      <c r="L192" s="29">
        <v>0</v>
      </c>
      <c r="M192" s="29">
        <f>+'[1]PARA EL INFORME DE FEBRERO (3)'!I167</f>
        <v>0</v>
      </c>
      <c r="N192" s="29">
        <f>+'[1]PARA EL INFORME DE FEBRERO (3)'!G167</f>
        <v>0</v>
      </c>
      <c r="O192" s="29">
        <f t="shared" si="63"/>
        <v>817900</v>
      </c>
      <c r="P192" s="29">
        <f t="shared" si="58"/>
        <v>290000</v>
      </c>
      <c r="Q192" s="29">
        <f t="shared" si="59"/>
        <v>1107900</v>
      </c>
      <c r="R192" s="29">
        <f>+'[1]PARA EL INFORME DE FEBRERO (3)'!H167</f>
        <v>0</v>
      </c>
      <c r="S192" s="29">
        <f t="shared" si="39"/>
        <v>0</v>
      </c>
      <c r="T192" s="30">
        <f t="shared" si="40"/>
        <v>0</v>
      </c>
      <c r="U192" s="30">
        <f t="shared" si="41"/>
        <v>0</v>
      </c>
      <c r="V192" s="30">
        <f t="shared" si="42"/>
        <v>0</v>
      </c>
    </row>
    <row r="193" spans="1:22" s="26" customFormat="1" ht="15" x14ac:dyDescent="0.2">
      <c r="A193" s="31" t="s">
        <v>35</v>
      </c>
      <c r="B193" s="31" t="s">
        <v>70</v>
      </c>
      <c r="C193" s="31" t="s">
        <v>63</v>
      </c>
      <c r="D193" s="27" t="s">
        <v>129</v>
      </c>
      <c r="E193" s="35" t="s">
        <v>130</v>
      </c>
      <c r="F193" s="29">
        <v>5225113</v>
      </c>
      <c r="G193" s="29">
        <v>0</v>
      </c>
      <c r="H193" s="29">
        <f t="shared" si="61"/>
        <v>-389161</v>
      </c>
      <c r="I193" s="29">
        <f>+'[1]PARA EL INFORME DE FEBRERO (3)'!F168</f>
        <v>4835952</v>
      </c>
      <c r="J193" s="29">
        <f t="shared" si="62"/>
        <v>4835952</v>
      </c>
      <c r="K193" s="29">
        <f>+'[1]PARA EL INFORME DE FEBRERO (3)'!E168</f>
        <v>2775442</v>
      </c>
      <c r="L193" s="29">
        <v>0</v>
      </c>
      <c r="M193" s="29">
        <f>+'[1]PARA EL INFORME DE FEBRERO (3)'!I168</f>
        <v>2568000</v>
      </c>
      <c r="N193" s="29">
        <f>+'[1]PARA EL INFORME DE FEBRERO (3)'!G168</f>
        <v>2568000</v>
      </c>
      <c r="O193" s="29">
        <f t="shared" si="63"/>
        <v>207442</v>
      </c>
      <c r="P193" s="29">
        <f t="shared" si="58"/>
        <v>2060510</v>
      </c>
      <c r="Q193" s="29">
        <f t="shared" si="59"/>
        <v>2267952</v>
      </c>
      <c r="R193" s="29">
        <f>+'[1]PARA EL INFORME DE FEBRERO (3)'!H168</f>
        <v>2568000</v>
      </c>
      <c r="S193" s="29">
        <f t="shared" si="39"/>
        <v>0</v>
      </c>
      <c r="T193" s="30">
        <f t="shared" si="40"/>
        <v>92.525803097308469</v>
      </c>
      <c r="U193" s="30">
        <f t="shared" si="41"/>
        <v>53.102264042323</v>
      </c>
      <c r="V193" s="30">
        <f t="shared" si="42"/>
        <v>53.102264042323</v>
      </c>
    </row>
    <row r="194" spans="1:22" s="36" customFormat="1" ht="15" x14ac:dyDescent="0.2">
      <c r="A194" s="31" t="s">
        <v>35</v>
      </c>
      <c r="B194" s="31" t="s">
        <v>51</v>
      </c>
      <c r="C194" s="31" t="s">
        <v>35</v>
      </c>
      <c r="D194" s="27" t="s">
        <v>131</v>
      </c>
      <c r="E194" s="35" t="s">
        <v>132</v>
      </c>
      <c r="F194" s="29">
        <v>140366</v>
      </c>
      <c r="G194" s="29">
        <v>0</v>
      </c>
      <c r="H194" s="29">
        <f t="shared" si="61"/>
        <v>0</v>
      </c>
      <c r="I194" s="29">
        <f>+'[1]PARA EL INFORME DE FEBRERO (3)'!F169</f>
        <v>140366</v>
      </c>
      <c r="J194" s="29">
        <f t="shared" si="62"/>
        <v>140366</v>
      </c>
      <c r="K194" s="29">
        <f>+'[1]PARA EL INFORME DE FEBRERO (3)'!E169</f>
        <v>0</v>
      </c>
      <c r="L194" s="29">
        <v>0</v>
      </c>
      <c r="M194" s="29">
        <f>+'[1]PARA EL INFORME DE FEBRERO (3)'!I169</f>
        <v>0</v>
      </c>
      <c r="N194" s="29">
        <f>+'[1]PARA EL INFORME DE FEBRERO (3)'!G169</f>
        <v>0</v>
      </c>
      <c r="O194" s="29">
        <f t="shared" si="63"/>
        <v>0</v>
      </c>
      <c r="P194" s="29">
        <f t="shared" si="58"/>
        <v>140366</v>
      </c>
      <c r="Q194" s="29">
        <f t="shared" si="59"/>
        <v>140366</v>
      </c>
      <c r="R194" s="29">
        <f>+'[1]PARA EL INFORME DE FEBRERO (3)'!H169</f>
        <v>0</v>
      </c>
      <c r="S194" s="29">
        <f t="shared" si="39"/>
        <v>0</v>
      </c>
      <c r="T194" s="30">
        <v>0</v>
      </c>
      <c r="U194" s="30">
        <f t="shared" si="41"/>
        <v>0</v>
      </c>
      <c r="V194" s="30">
        <f t="shared" si="42"/>
        <v>0</v>
      </c>
    </row>
    <row r="195" spans="1:22" s="26" customFormat="1" x14ac:dyDescent="0.2">
      <c r="A195" s="26" t="s">
        <v>35</v>
      </c>
      <c r="B195" s="26" t="s">
        <v>135</v>
      </c>
      <c r="C195" s="26" t="s">
        <v>35</v>
      </c>
      <c r="D195" s="27" t="s">
        <v>136</v>
      </c>
      <c r="E195" s="35" t="s">
        <v>354</v>
      </c>
      <c r="F195" s="29">
        <v>500100</v>
      </c>
      <c r="G195" s="29">
        <v>0</v>
      </c>
      <c r="H195" s="29">
        <f t="shared" si="61"/>
        <v>0</v>
      </c>
      <c r="I195" s="29">
        <f>+'[1]PARA EL INFORME DE FEBRERO (3)'!F170</f>
        <v>500100</v>
      </c>
      <c r="J195" s="29">
        <f t="shared" si="62"/>
        <v>500100</v>
      </c>
      <c r="K195" s="29">
        <f>+'[1]PARA EL INFORME DE FEBRERO (3)'!E170</f>
        <v>0</v>
      </c>
      <c r="L195" s="29">
        <v>0</v>
      </c>
      <c r="M195" s="29">
        <f>+'[1]PARA EL INFORME DE FEBRERO (3)'!I170</f>
        <v>0</v>
      </c>
      <c r="N195" s="29">
        <f>+'[1]PARA EL INFORME DE FEBRERO (3)'!G170</f>
        <v>0</v>
      </c>
      <c r="O195" s="29">
        <f t="shared" si="63"/>
        <v>0</v>
      </c>
      <c r="P195" s="29">
        <f t="shared" si="58"/>
        <v>500100</v>
      </c>
      <c r="Q195" s="29">
        <f t="shared" si="59"/>
        <v>500100</v>
      </c>
      <c r="R195" s="29">
        <f>+'[1]PARA EL INFORME DE FEBRERO (3)'!H170</f>
        <v>0</v>
      </c>
      <c r="S195" s="29">
        <f t="shared" si="39"/>
        <v>0</v>
      </c>
      <c r="T195" s="30">
        <v>0</v>
      </c>
      <c r="U195" s="30">
        <f t="shared" si="41"/>
        <v>0</v>
      </c>
      <c r="V195" s="30">
        <f t="shared" si="42"/>
        <v>0</v>
      </c>
    </row>
    <row r="196" spans="1:22" s="26" customFormat="1" x14ac:dyDescent="0.2">
      <c r="A196" s="26" t="s">
        <v>35</v>
      </c>
      <c r="B196" s="26" t="s">
        <v>135</v>
      </c>
      <c r="C196" s="26" t="s">
        <v>63</v>
      </c>
      <c r="D196" s="27" t="s">
        <v>146</v>
      </c>
      <c r="E196" s="35" t="s">
        <v>147</v>
      </c>
      <c r="F196" s="29">
        <v>7988497</v>
      </c>
      <c r="G196" s="29">
        <v>0</v>
      </c>
      <c r="H196" s="29">
        <f t="shared" si="61"/>
        <v>-4047</v>
      </c>
      <c r="I196" s="29">
        <f>+'[1]PARA EL INFORME DE FEBRERO (3)'!F171</f>
        <v>7984450</v>
      </c>
      <c r="J196" s="29">
        <f t="shared" si="62"/>
        <v>7984450</v>
      </c>
      <c r="K196" s="29">
        <f>+'[1]PARA EL INFORME DE FEBRERO (3)'!E171</f>
        <v>7300953</v>
      </c>
      <c r="L196" s="29">
        <v>6627500</v>
      </c>
      <c r="M196" s="29">
        <f>+'[1]PARA EL INFORME DE FEBRERO (3)'!I171</f>
        <v>602500</v>
      </c>
      <c r="N196" s="29">
        <f>+'[1]PARA EL INFORME DE FEBRERO (3)'!G171</f>
        <v>602500</v>
      </c>
      <c r="O196" s="29">
        <f t="shared" si="63"/>
        <v>6698453</v>
      </c>
      <c r="P196" s="29">
        <f t="shared" si="58"/>
        <v>683497</v>
      </c>
      <c r="Q196" s="29">
        <f t="shared" si="59"/>
        <v>7381950</v>
      </c>
      <c r="R196" s="29">
        <f>+'[1]PARA EL INFORME DE FEBRERO (3)'!H171</f>
        <v>0</v>
      </c>
      <c r="S196" s="29">
        <f t="shared" si="39"/>
        <v>602500</v>
      </c>
      <c r="T196" s="30"/>
      <c r="U196" s="30">
        <f t="shared" si="41"/>
        <v>7.5459173769013521</v>
      </c>
      <c r="V196" s="30">
        <f t="shared" si="42"/>
        <v>7.5459173769013521</v>
      </c>
    </row>
    <row r="197" spans="1:22" s="26" customFormat="1" ht="14.25" x14ac:dyDescent="0.2">
      <c r="D197" s="37" t="s">
        <v>148</v>
      </c>
      <c r="E197" s="35" t="s">
        <v>149</v>
      </c>
      <c r="F197" s="38">
        <f>SUM(F198:F202)</f>
        <v>2784316</v>
      </c>
      <c r="G197" s="38">
        <f t="shared" ref="G197:S197" si="64">SUM(G198:G202)</f>
        <v>0</v>
      </c>
      <c r="H197" s="38">
        <f t="shared" si="64"/>
        <v>571087</v>
      </c>
      <c r="I197" s="38">
        <f t="shared" si="64"/>
        <v>3355403</v>
      </c>
      <c r="J197" s="38">
        <f t="shared" si="64"/>
        <v>3355403</v>
      </c>
      <c r="K197" s="38">
        <f t="shared" si="64"/>
        <v>2855003</v>
      </c>
      <c r="L197" s="38">
        <f t="shared" si="64"/>
        <v>0</v>
      </c>
      <c r="M197" s="38">
        <f t="shared" si="64"/>
        <v>611700</v>
      </c>
      <c r="N197" s="38">
        <f t="shared" si="64"/>
        <v>611700</v>
      </c>
      <c r="O197" s="29">
        <f t="shared" si="63"/>
        <v>2243303</v>
      </c>
      <c r="P197" s="29">
        <f t="shared" si="58"/>
        <v>500400</v>
      </c>
      <c r="Q197" s="29">
        <f t="shared" si="59"/>
        <v>2743703</v>
      </c>
      <c r="R197" s="38">
        <f t="shared" si="64"/>
        <v>0</v>
      </c>
      <c r="S197" s="38">
        <f t="shared" si="64"/>
        <v>611700</v>
      </c>
      <c r="T197" s="30">
        <f t="shared" si="40"/>
        <v>21.425546663173385</v>
      </c>
      <c r="U197" s="30">
        <f t="shared" si="41"/>
        <v>18.230299013263089</v>
      </c>
      <c r="V197" s="30">
        <f t="shared" si="42"/>
        <v>18.230299013263089</v>
      </c>
    </row>
    <row r="198" spans="1:22" s="26" customFormat="1" ht="14.25" hidden="1" x14ac:dyDescent="0.2">
      <c r="A198" s="26" t="s">
        <v>35</v>
      </c>
      <c r="B198" s="26" t="s">
        <v>63</v>
      </c>
      <c r="C198" s="26" t="s">
        <v>35</v>
      </c>
      <c r="D198" s="37"/>
      <c r="E198" s="35"/>
      <c r="F198" s="38"/>
      <c r="G198" s="38"/>
      <c r="H198" s="29">
        <f>+I198-F198</f>
        <v>7920</v>
      </c>
      <c r="I198" s="29">
        <f>+'[1]PARA EL INFORME DE FEBRERO (3)'!F172</f>
        <v>7920</v>
      </c>
      <c r="J198" s="29">
        <f>+F198+H198</f>
        <v>7920</v>
      </c>
      <c r="K198" s="29">
        <f>+'[1]PARA EL INFORME DE FEBRERO (3)'!E172</f>
        <v>7920</v>
      </c>
      <c r="L198" s="38"/>
      <c r="M198" s="29">
        <f>+'[1]PARA EL INFORME DE FEBRERO (3)'!I172</f>
        <v>0</v>
      </c>
      <c r="N198" s="29">
        <f>+'[1]PARA EL INFORME DE FEBRERO (3)'!G172</f>
        <v>0</v>
      </c>
      <c r="O198" s="29">
        <f>+K198-N198</f>
        <v>7920</v>
      </c>
      <c r="P198" s="29">
        <f t="shared" si="58"/>
        <v>0</v>
      </c>
      <c r="Q198" s="29">
        <f t="shared" si="59"/>
        <v>7920</v>
      </c>
      <c r="R198" s="29">
        <f>+'[1]PARA EL INFORME DE FEBRERO (3)'!H172</f>
        <v>0</v>
      </c>
      <c r="S198" s="29">
        <f t="shared" si="39"/>
        <v>0</v>
      </c>
      <c r="T198" s="30">
        <f t="shared" si="40"/>
        <v>0</v>
      </c>
      <c r="U198" s="30">
        <f t="shared" si="41"/>
        <v>0</v>
      </c>
      <c r="V198" s="30">
        <f t="shared" si="42"/>
        <v>0</v>
      </c>
    </row>
    <row r="199" spans="1:22" s="31" customFormat="1" ht="23.25" hidden="1" customHeight="1" x14ac:dyDescent="0.2">
      <c r="A199" s="26" t="s">
        <v>35</v>
      </c>
      <c r="B199" s="26" t="s">
        <v>63</v>
      </c>
      <c r="C199" s="26" t="s">
        <v>38</v>
      </c>
      <c r="D199" s="27" t="s">
        <v>355</v>
      </c>
      <c r="E199" s="28" t="s">
        <v>151</v>
      </c>
      <c r="F199" s="29">
        <v>400</v>
      </c>
      <c r="G199" s="29"/>
      <c r="H199" s="29">
        <f>+I199-F199</f>
        <v>431800</v>
      </c>
      <c r="I199" s="29">
        <f>+'[1]PARA EL INFORME DE FEBRERO (3)'!F173</f>
        <v>432200</v>
      </c>
      <c r="J199" s="29">
        <f>+F199+H199</f>
        <v>432200</v>
      </c>
      <c r="K199" s="29">
        <f>+'[1]PARA EL INFORME DE FEBRERO (3)'!E173</f>
        <v>432200</v>
      </c>
      <c r="L199" s="29"/>
      <c r="M199" s="29">
        <f>+'[1]PARA EL INFORME DE FEBRERO (3)'!I173</f>
        <v>0</v>
      </c>
      <c r="N199" s="29">
        <f>+'[1]PARA EL INFORME DE FEBRERO (3)'!G173</f>
        <v>0</v>
      </c>
      <c r="O199" s="29">
        <f>+K199-N199</f>
        <v>432200</v>
      </c>
      <c r="P199" s="29">
        <f t="shared" si="58"/>
        <v>0</v>
      </c>
      <c r="Q199" s="29">
        <f t="shared" si="59"/>
        <v>432200</v>
      </c>
      <c r="R199" s="29">
        <f>+'[1]PARA EL INFORME DE FEBRERO (3)'!H173</f>
        <v>0</v>
      </c>
      <c r="S199" s="29">
        <f t="shared" si="39"/>
        <v>0</v>
      </c>
      <c r="T199" s="30">
        <f t="shared" si="40"/>
        <v>0</v>
      </c>
      <c r="U199" s="30">
        <f t="shared" si="41"/>
        <v>0</v>
      </c>
      <c r="V199" s="30">
        <f t="shared" si="42"/>
        <v>0</v>
      </c>
    </row>
    <row r="200" spans="1:22" s="26" customFormat="1" hidden="1" x14ac:dyDescent="0.2">
      <c r="A200" s="26" t="s">
        <v>35</v>
      </c>
      <c r="B200" s="26" t="s">
        <v>63</v>
      </c>
      <c r="C200" s="26" t="s">
        <v>51</v>
      </c>
      <c r="D200" s="27" t="s">
        <v>356</v>
      </c>
      <c r="E200" s="28" t="s">
        <v>156</v>
      </c>
      <c r="F200" s="29">
        <v>9400</v>
      </c>
      <c r="G200" s="29"/>
      <c r="H200" s="29">
        <f>+I200-F200</f>
        <v>619198</v>
      </c>
      <c r="I200" s="29">
        <f>+'[1]PARA EL INFORME DE FEBRERO (3)'!F174</f>
        <v>628598</v>
      </c>
      <c r="J200" s="29">
        <f>+F200+H200</f>
        <v>628598</v>
      </c>
      <c r="K200" s="29">
        <f>+'[1]PARA EL INFORME DE FEBRERO (3)'!E174</f>
        <v>628598</v>
      </c>
      <c r="L200" s="29"/>
      <c r="M200" s="29">
        <f>+'[1]PARA EL INFORME DE FEBRERO (3)'!I174</f>
        <v>9200</v>
      </c>
      <c r="N200" s="29">
        <f>+'[1]PARA EL INFORME DE FEBRERO (3)'!G174</f>
        <v>9200</v>
      </c>
      <c r="O200" s="29">
        <f>+K200-N200</f>
        <v>619398</v>
      </c>
      <c r="P200" s="29">
        <f t="shared" si="58"/>
        <v>0</v>
      </c>
      <c r="Q200" s="29">
        <f t="shared" si="59"/>
        <v>619398</v>
      </c>
      <c r="R200" s="29">
        <f>+'[1]PARA EL INFORME DE FEBRERO (3)'!H174</f>
        <v>0</v>
      </c>
      <c r="S200" s="29">
        <f t="shared" si="39"/>
        <v>9200</v>
      </c>
      <c r="T200" s="30">
        <f t="shared" si="40"/>
        <v>1.4635744943509206</v>
      </c>
      <c r="U200" s="30">
        <f t="shared" si="41"/>
        <v>1.4635744943509206</v>
      </c>
      <c r="V200" s="30">
        <f t="shared" si="42"/>
        <v>1.4635744943509206</v>
      </c>
    </row>
    <row r="201" spans="1:22" s="26" customFormat="1" hidden="1" x14ac:dyDescent="0.2">
      <c r="A201" s="26" t="s">
        <v>35</v>
      </c>
      <c r="B201" s="26" t="s">
        <v>63</v>
      </c>
      <c r="C201" s="26" t="s">
        <v>135</v>
      </c>
      <c r="D201" s="27" t="s">
        <v>357</v>
      </c>
      <c r="E201" s="28" t="s">
        <v>157</v>
      </c>
      <c r="F201" s="29">
        <v>100</v>
      </c>
      <c r="G201" s="29"/>
      <c r="H201" s="29">
        <f>+I201-F201</f>
        <v>0</v>
      </c>
      <c r="I201" s="29">
        <f>+'[1]PARA EL INFORME DE FEBRERO (3)'!F175</f>
        <v>100</v>
      </c>
      <c r="J201" s="29">
        <f>+F201+H201</f>
        <v>100</v>
      </c>
      <c r="K201" s="29">
        <f>+'[1]PARA EL INFORME DE FEBRERO (3)'!E175</f>
        <v>0</v>
      </c>
      <c r="L201" s="29"/>
      <c r="M201" s="29">
        <f>+'[1]PARA EL INFORME DE FEBRERO (3)'!I175</f>
        <v>0</v>
      </c>
      <c r="N201" s="29">
        <f>+'[1]PARA EL INFORME DE FEBRERO (3)'!G175</f>
        <v>0</v>
      </c>
      <c r="O201" s="29">
        <f>+K201-N201</f>
        <v>0</v>
      </c>
      <c r="P201" s="29">
        <f t="shared" si="58"/>
        <v>100</v>
      </c>
      <c r="Q201" s="29">
        <f t="shared" si="59"/>
        <v>100</v>
      </c>
      <c r="R201" s="29">
        <f>+'[1]PARA EL INFORME DE FEBRERO (3)'!H175</f>
        <v>0</v>
      </c>
      <c r="S201" s="29">
        <f t="shared" si="39"/>
        <v>0</v>
      </c>
      <c r="T201" s="30" t="e">
        <f t="shared" si="40"/>
        <v>#DIV/0!</v>
      </c>
      <c r="U201" s="30">
        <f t="shared" si="41"/>
        <v>0</v>
      </c>
      <c r="V201" s="30">
        <f t="shared" si="42"/>
        <v>0</v>
      </c>
    </row>
    <row r="202" spans="1:22" s="26" customFormat="1" ht="15" hidden="1" x14ac:dyDescent="0.2">
      <c r="A202" s="31" t="s">
        <v>35</v>
      </c>
      <c r="B202" s="31" t="s">
        <v>63</v>
      </c>
      <c r="C202" s="31" t="s">
        <v>63</v>
      </c>
      <c r="D202" s="27" t="s">
        <v>358</v>
      </c>
      <c r="E202" s="28" t="s">
        <v>158</v>
      </c>
      <c r="F202" s="29">
        <v>2774416</v>
      </c>
      <c r="G202" s="29"/>
      <c r="H202" s="29">
        <f>+I202-F202</f>
        <v>-487831</v>
      </c>
      <c r="I202" s="29">
        <f>+'[1]PARA EL INFORME DE FEBRERO (3)'!F176</f>
        <v>2286585</v>
      </c>
      <c r="J202" s="29">
        <f>+F202+H202</f>
        <v>2286585</v>
      </c>
      <c r="K202" s="29">
        <f>+'[1]PARA EL INFORME DE FEBRERO (3)'!E176</f>
        <v>1786285</v>
      </c>
      <c r="L202" s="29"/>
      <c r="M202" s="29">
        <f>+'[1]PARA EL INFORME DE FEBRERO (3)'!I176</f>
        <v>602500</v>
      </c>
      <c r="N202" s="29">
        <f>+'[1]PARA EL INFORME DE FEBRERO (3)'!G176</f>
        <v>602500</v>
      </c>
      <c r="O202" s="29">
        <f>+K202-N202</f>
        <v>1183785</v>
      </c>
      <c r="P202" s="29">
        <f t="shared" si="58"/>
        <v>500300</v>
      </c>
      <c r="Q202" s="29">
        <f t="shared" si="59"/>
        <v>1684085</v>
      </c>
      <c r="R202" s="29">
        <f>+'[1]PARA EL INFORME DE FEBRERO (3)'!H176</f>
        <v>0</v>
      </c>
      <c r="S202" s="29">
        <f t="shared" si="39"/>
        <v>602500</v>
      </c>
      <c r="T202" s="30">
        <f t="shared" si="40"/>
        <v>33.729220141242862</v>
      </c>
      <c r="U202" s="30">
        <f t="shared" si="41"/>
        <v>26.349337549227343</v>
      </c>
      <c r="V202" s="30">
        <f t="shared" si="42"/>
        <v>26.349337549227343</v>
      </c>
    </row>
    <row r="203" spans="1:22" s="26" customFormat="1" ht="23.25" customHeight="1" x14ac:dyDescent="0.2">
      <c r="A203" s="31"/>
      <c r="B203" s="31"/>
      <c r="C203" s="31"/>
      <c r="D203" s="24"/>
      <c r="E203" s="24" t="s">
        <v>159</v>
      </c>
      <c r="F203" s="25">
        <f>SUM(F204:F228)</f>
        <v>536287</v>
      </c>
      <c r="G203" s="25">
        <f t="shared" ref="G203:O203" si="65">SUM(G204:G228)</f>
        <v>0</v>
      </c>
      <c r="H203" s="25">
        <f t="shared" si="65"/>
        <v>61878</v>
      </c>
      <c r="I203" s="25">
        <f t="shared" si="65"/>
        <v>598165</v>
      </c>
      <c r="J203" s="25">
        <f t="shared" si="65"/>
        <v>598165</v>
      </c>
      <c r="K203" s="25">
        <f t="shared" si="65"/>
        <v>179215</v>
      </c>
      <c r="L203" s="25">
        <f t="shared" si="65"/>
        <v>0</v>
      </c>
      <c r="M203" s="25">
        <f t="shared" si="65"/>
        <v>0</v>
      </c>
      <c r="N203" s="25">
        <f t="shared" si="65"/>
        <v>9175.25</v>
      </c>
      <c r="O203" s="25">
        <f t="shared" si="65"/>
        <v>170039.75</v>
      </c>
      <c r="P203" s="25">
        <f>SUM(P204:P228)</f>
        <v>418950</v>
      </c>
      <c r="Q203" s="25">
        <f>SUM(Q204:Q228)</f>
        <v>588989.75</v>
      </c>
      <c r="R203" s="25">
        <f>SUM(R204:R228)</f>
        <v>0</v>
      </c>
      <c r="S203" s="25">
        <f>SUM(S204:S228)</f>
        <v>9175.25</v>
      </c>
      <c r="T203" s="24">
        <f t="shared" si="40"/>
        <v>5.1196886421337497</v>
      </c>
      <c r="U203" s="24">
        <f t="shared" si="41"/>
        <v>0</v>
      </c>
      <c r="V203" s="24">
        <f t="shared" si="42"/>
        <v>1.5338995093327092</v>
      </c>
    </row>
    <row r="204" spans="1:22" s="26" customFormat="1" ht="14.25" x14ac:dyDescent="0.2">
      <c r="A204" s="26" t="s">
        <v>38</v>
      </c>
      <c r="B204" s="26" t="s">
        <v>34</v>
      </c>
      <c r="C204" s="26" t="s">
        <v>41</v>
      </c>
      <c r="D204" s="37" t="s">
        <v>164</v>
      </c>
      <c r="E204" t="s">
        <v>165</v>
      </c>
      <c r="F204" s="38">
        <v>0</v>
      </c>
      <c r="G204" s="38">
        <v>0</v>
      </c>
      <c r="H204" s="29">
        <f t="shared" ref="H204:H227" si="66">+I204-F204</f>
        <v>8750</v>
      </c>
      <c r="I204" s="29">
        <f>+'[1]PARA EL INFORME DE FEBRERO (3)'!F177</f>
        <v>8750</v>
      </c>
      <c r="J204" s="29">
        <f t="shared" ref="J204:J227" si="67">+F204+H204</f>
        <v>8750</v>
      </c>
      <c r="K204" s="29">
        <f>+'[1]PARA EL INFORME DE FEBRERO (3)'!E177</f>
        <v>8750</v>
      </c>
      <c r="L204" s="29">
        <v>0</v>
      </c>
      <c r="M204" s="29">
        <f>+'[1]PARA EL INFORME DE FEBRERO (3)'!I177</f>
        <v>0</v>
      </c>
      <c r="N204" s="29">
        <f>+'[1]PARA EL INFORME DE FEBRERO (3)'!G177</f>
        <v>0</v>
      </c>
      <c r="O204" s="29">
        <f>+K204-N204</f>
        <v>8750</v>
      </c>
      <c r="P204" s="29">
        <f t="shared" si="58"/>
        <v>0</v>
      </c>
      <c r="Q204" s="29">
        <f t="shared" si="59"/>
        <v>8750</v>
      </c>
      <c r="R204" s="29">
        <f>+'[1]PARA EL INFORME DE FEBRERO (3)'!H177</f>
        <v>0</v>
      </c>
      <c r="S204" s="29">
        <f t="shared" si="39"/>
        <v>0</v>
      </c>
      <c r="T204" s="30">
        <f t="shared" si="40"/>
        <v>0</v>
      </c>
      <c r="U204" s="30">
        <f t="shared" si="41"/>
        <v>0</v>
      </c>
      <c r="V204" s="30">
        <f t="shared" si="42"/>
        <v>0</v>
      </c>
    </row>
    <row r="205" spans="1:22" s="26" customFormat="1" x14ac:dyDescent="0.2">
      <c r="A205" s="26" t="s">
        <v>38</v>
      </c>
      <c r="B205" s="26" t="s">
        <v>35</v>
      </c>
      <c r="C205" s="26" t="s">
        <v>35</v>
      </c>
      <c r="D205" s="27" t="s">
        <v>166</v>
      </c>
      <c r="E205" s="28" t="s">
        <v>167</v>
      </c>
      <c r="F205" s="29">
        <v>1691</v>
      </c>
      <c r="G205" s="29">
        <v>0</v>
      </c>
      <c r="H205" s="29">
        <f t="shared" si="66"/>
        <v>0</v>
      </c>
      <c r="I205" s="29">
        <f>+'[1]PARA EL INFORME DE FEBRERO (3)'!F178</f>
        <v>1691</v>
      </c>
      <c r="J205" s="29">
        <f t="shared" si="67"/>
        <v>1691</v>
      </c>
      <c r="K205" s="29">
        <f>+'[1]PARA EL INFORME DE FEBRERO (3)'!E178</f>
        <v>1691</v>
      </c>
      <c r="L205" s="29">
        <v>0</v>
      </c>
      <c r="M205" s="29">
        <f>+'[1]PARA EL INFORME DE FEBRERO (3)'!I178</f>
        <v>0</v>
      </c>
      <c r="N205" s="29">
        <f>+'[1]PARA EL INFORME DE FEBRERO (3)'!G178</f>
        <v>0</v>
      </c>
      <c r="O205" s="29">
        <f t="shared" ref="O205:O228" si="68">+K205-N205</f>
        <v>1691</v>
      </c>
      <c r="P205" s="29">
        <f t="shared" si="58"/>
        <v>0</v>
      </c>
      <c r="Q205" s="29">
        <f t="shared" si="59"/>
        <v>1691</v>
      </c>
      <c r="R205" s="29">
        <f>+'[1]PARA EL INFORME DE FEBRERO (3)'!H178</f>
        <v>0</v>
      </c>
      <c r="S205" s="29">
        <f t="shared" ref="S205:S267" si="69">+N205-R205</f>
        <v>0</v>
      </c>
      <c r="T205" s="30">
        <f t="shared" ref="T205:T268" si="70">+N205/K205*100</f>
        <v>0</v>
      </c>
      <c r="U205" s="30">
        <f t="shared" ref="U205:U268" si="71">+M205/J205*100</f>
        <v>0</v>
      </c>
      <c r="V205" s="30">
        <f t="shared" ref="V205:V268" si="72">+N205/J205*100</f>
        <v>0</v>
      </c>
    </row>
    <row r="206" spans="1:22" s="26" customFormat="1" x14ac:dyDescent="0.2">
      <c r="A206" s="26" t="s">
        <v>38</v>
      </c>
      <c r="B206" s="26" t="s">
        <v>35</v>
      </c>
      <c r="C206" s="26" t="s">
        <v>38</v>
      </c>
      <c r="D206" s="27" t="s">
        <v>168</v>
      </c>
      <c r="E206" s="28" t="s">
        <v>169</v>
      </c>
      <c r="F206" s="29">
        <v>0</v>
      </c>
      <c r="G206" s="29">
        <v>0</v>
      </c>
      <c r="H206" s="29">
        <f t="shared" si="66"/>
        <v>1200</v>
      </c>
      <c r="I206" s="29">
        <f>+'[1]PARA EL INFORME DE FEBRERO (3)'!F179</f>
        <v>1200</v>
      </c>
      <c r="J206" s="29">
        <f t="shared" si="67"/>
        <v>1200</v>
      </c>
      <c r="K206" s="29">
        <f>+'[1]PARA EL INFORME DE FEBRERO (3)'!E179</f>
        <v>1200</v>
      </c>
      <c r="L206" s="29">
        <v>0</v>
      </c>
      <c r="M206" s="29">
        <f>+'[1]PARA EL INFORME DE FEBRERO (3)'!I179</f>
        <v>0</v>
      </c>
      <c r="N206" s="29">
        <f>+'[1]PARA EL INFORME DE FEBRERO (3)'!G179</f>
        <v>0</v>
      </c>
      <c r="O206" s="29">
        <f t="shared" si="68"/>
        <v>1200</v>
      </c>
      <c r="P206" s="29">
        <f t="shared" si="58"/>
        <v>0</v>
      </c>
      <c r="Q206" s="29">
        <f t="shared" si="59"/>
        <v>1200</v>
      </c>
      <c r="R206" s="29">
        <f>+'[1]PARA EL INFORME DE FEBRERO (3)'!H179</f>
        <v>0</v>
      </c>
      <c r="S206" s="29">
        <f t="shared" si="69"/>
        <v>0</v>
      </c>
      <c r="T206" s="30">
        <f t="shared" si="70"/>
        <v>0</v>
      </c>
      <c r="U206" s="30">
        <f t="shared" si="71"/>
        <v>0</v>
      </c>
      <c r="V206" s="30">
        <f t="shared" si="72"/>
        <v>0</v>
      </c>
    </row>
    <row r="207" spans="1:22" s="26" customFormat="1" ht="12.75" hidden="1" customHeight="1" x14ac:dyDescent="0.2">
      <c r="A207" s="26" t="s">
        <v>38</v>
      </c>
      <c r="B207" s="26" t="s">
        <v>35</v>
      </c>
      <c r="C207" s="26" t="s">
        <v>58</v>
      </c>
      <c r="D207" s="27"/>
      <c r="E207" s="28"/>
      <c r="F207" s="29"/>
      <c r="G207" s="29"/>
      <c r="H207" s="29">
        <f t="shared" si="66"/>
        <v>0</v>
      </c>
      <c r="I207" s="29">
        <f>+'[1]PARA EL INFORME DE FEBRERO (3)'!F180</f>
        <v>0</v>
      </c>
      <c r="J207" s="29">
        <f t="shared" si="67"/>
        <v>0</v>
      </c>
      <c r="K207" s="29">
        <f>+'[1]PARA EL INFORME DE FEBRERO (3)'!E180</f>
        <v>0</v>
      </c>
      <c r="L207" s="29">
        <v>0</v>
      </c>
      <c r="M207" s="29">
        <f>+'[1]PARA EL INFORME DE FEBRERO (3)'!I180</f>
        <v>0</v>
      </c>
      <c r="N207" s="29">
        <f>+'[1]PARA EL INFORME DE FEBRERO (3)'!G180</f>
        <v>0</v>
      </c>
      <c r="O207" s="29">
        <f t="shared" si="68"/>
        <v>0</v>
      </c>
      <c r="P207" s="29">
        <f t="shared" si="58"/>
        <v>0</v>
      </c>
      <c r="Q207" s="29">
        <f t="shared" si="59"/>
        <v>0</v>
      </c>
      <c r="R207" s="29">
        <f>+'[1]PARA EL INFORME DE FEBRERO (3)'!H180</f>
        <v>0</v>
      </c>
      <c r="S207" s="29">
        <f t="shared" si="69"/>
        <v>0</v>
      </c>
      <c r="T207" s="30" t="e">
        <f t="shared" si="70"/>
        <v>#DIV/0!</v>
      </c>
      <c r="U207" s="30" t="e">
        <f t="shared" si="71"/>
        <v>#DIV/0!</v>
      </c>
      <c r="V207" s="30" t="e">
        <f t="shared" si="72"/>
        <v>#DIV/0!</v>
      </c>
    </row>
    <row r="208" spans="1:22" s="26" customFormat="1" x14ac:dyDescent="0.2">
      <c r="A208" s="26" t="s">
        <v>38</v>
      </c>
      <c r="B208" s="26" t="s">
        <v>41</v>
      </c>
      <c r="C208" s="26" t="s">
        <v>35</v>
      </c>
      <c r="D208" s="27" t="s">
        <v>186</v>
      </c>
      <c r="E208" s="28" t="s">
        <v>187</v>
      </c>
      <c r="F208" s="29">
        <v>0</v>
      </c>
      <c r="G208" s="29">
        <v>0</v>
      </c>
      <c r="H208" s="29">
        <f t="shared" si="66"/>
        <v>45</v>
      </c>
      <c r="I208" s="29">
        <f>+'[1]PARA EL INFORME DE FEBRERO (3)'!F181</f>
        <v>45</v>
      </c>
      <c r="J208" s="29">
        <f t="shared" si="67"/>
        <v>45</v>
      </c>
      <c r="K208" s="29">
        <f>+'[1]PARA EL INFORME DE FEBRERO (3)'!E181</f>
        <v>45</v>
      </c>
      <c r="L208" s="29">
        <v>0</v>
      </c>
      <c r="M208" s="29">
        <f>+'[1]PARA EL INFORME DE FEBRERO (3)'!I181</f>
        <v>0</v>
      </c>
      <c r="N208" s="29">
        <f>+'[1]PARA EL INFORME DE FEBRERO (3)'!G181</f>
        <v>0</v>
      </c>
      <c r="O208" s="29">
        <f t="shared" si="68"/>
        <v>45</v>
      </c>
      <c r="P208" s="29">
        <f t="shared" si="58"/>
        <v>0</v>
      </c>
      <c r="Q208" s="29">
        <f t="shared" si="59"/>
        <v>45</v>
      </c>
      <c r="R208" s="29">
        <f>+'[1]PARA EL INFORME DE FEBRERO (3)'!H181</f>
        <v>0</v>
      </c>
      <c r="S208" s="29">
        <f t="shared" si="69"/>
        <v>0</v>
      </c>
      <c r="T208" s="30">
        <f t="shared" si="70"/>
        <v>0</v>
      </c>
      <c r="U208" s="30">
        <f t="shared" si="71"/>
        <v>0</v>
      </c>
      <c r="V208" s="30">
        <f t="shared" si="72"/>
        <v>0</v>
      </c>
    </row>
    <row r="209" spans="1:22" s="26" customFormat="1" x14ac:dyDescent="0.2">
      <c r="A209" s="26" t="s">
        <v>38</v>
      </c>
      <c r="B209" s="26" t="s">
        <v>41</v>
      </c>
      <c r="C209" s="26" t="s">
        <v>38</v>
      </c>
      <c r="D209" s="27" t="s">
        <v>188</v>
      </c>
      <c r="E209" s="39" t="s">
        <v>359</v>
      </c>
      <c r="F209" s="29">
        <v>0</v>
      </c>
      <c r="G209" s="29">
        <v>0</v>
      </c>
      <c r="H209" s="29">
        <f t="shared" si="66"/>
        <v>65</v>
      </c>
      <c r="I209" s="29">
        <f>+'[1]PARA EL INFORME DE FEBRERO (3)'!F182</f>
        <v>65</v>
      </c>
      <c r="J209" s="29">
        <f t="shared" si="67"/>
        <v>65</v>
      </c>
      <c r="K209" s="29">
        <f>+'[1]PARA EL INFORME DE FEBRERO (3)'!E182</f>
        <v>65</v>
      </c>
      <c r="L209" s="29">
        <v>0</v>
      </c>
      <c r="M209" s="29">
        <f>+'[1]PARA EL INFORME DE FEBRERO (3)'!I182</f>
        <v>0</v>
      </c>
      <c r="N209" s="29">
        <f>+'[1]PARA EL INFORME DE FEBRERO (3)'!G182</f>
        <v>0</v>
      </c>
      <c r="O209" s="29">
        <f t="shared" si="68"/>
        <v>65</v>
      </c>
      <c r="P209" s="29">
        <f t="shared" si="58"/>
        <v>0</v>
      </c>
      <c r="Q209" s="29">
        <f t="shared" si="59"/>
        <v>65</v>
      </c>
      <c r="R209" s="29">
        <f>+'[1]PARA EL INFORME DE FEBRERO (3)'!H182</f>
        <v>0</v>
      </c>
      <c r="S209" s="29">
        <f t="shared" si="69"/>
        <v>0</v>
      </c>
      <c r="T209" s="30">
        <f t="shared" si="70"/>
        <v>0</v>
      </c>
      <c r="U209" s="30">
        <f t="shared" si="71"/>
        <v>0</v>
      </c>
      <c r="V209" s="30">
        <f t="shared" si="72"/>
        <v>0</v>
      </c>
    </row>
    <row r="210" spans="1:22" s="26" customFormat="1" x14ac:dyDescent="0.2">
      <c r="A210" s="26" t="s">
        <v>38</v>
      </c>
      <c r="B210" s="26" t="s">
        <v>41</v>
      </c>
      <c r="C210" s="26" t="s">
        <v>63</v>
      </c>
      <c r="D210" s="27" t="s">
        <v>190</v>
      </c>
      <c r="E210" s="28" t="s">
        <v>360</v>
      </c>
      <c r="F210" s="29">
        <v>0</v>
      </c>
      <c r="G210" s="29">
        <v>0</v>
      </c>
      <c r="H210" s="29">
        <f t="shared" si="66"/>
        <v>75</v>
      </c>
      <c r="I210" s="29">
        <f>+'[1]PARA EL INFORME DE FEBRERO (3)'!F183</f>
        <v>75</v>
      </c>
      <c r="J210" s="29">
        <f t="shared" si="67"/>
        <v>75</v>
      </c>
      <c r="K210" s="29">
        <f>+'[1]PARA EL INFORME DE FEBRERO (3)'!E183</f>
        <v>75</v>
      </c>
      <c r="L210" s="29">
        <v>0</v>
      </c>
      <c r="M210" s="29">
        <f>+'[1]PARA EL INFORME DE FEBRERO (3)'!I183</f>
        <v>0</v>
      </c>
      <c r="N210" s="29">
        <f>+'[1]PARA EL INFORME DE FEBRERO (3)'!G183</f>
        <v>0</v>
      </c>
      <c r="O210" s="29">
        <f t="shared" si="68"/>
        <v>75</v>
      </c>
      <c r="P210" s="29">
        <f t="shared" si="58"/>
        <v>0</v>
      </c>
      <c r="Q210" s="29">
        <f t="shared" si="59"/>
        <v>75</v>
      </c>
      <c r="R210" s="29">
        <f>+'[1]PARA EL INFORME DE FEBRERO (3)'!H183</f>
        <v>0</v>
      </c>
      <c r="S210" s="29">
        <f t="shared" si="69"/>
        <v>0</v>
      </c>
      <c r="T210" s="30">
        <f t="shared" si="70"/>
        <v>0</v>
      </c>
      <c r="U210" s="30">
        <f t="shared" si="71"/>
        <v>0</v>
      </c>
      <c r="V210" s="30">
        <f t="shared" si="72"/>
        <v>0</v>
      </c>
    </row>
    <row r="211" spans="1:22" s="26" customFormat="1" ht="14.25" x14ac:dyDescent="0.2">
      <c r="A211" s="36" t="s">
        <v>38</v>
      </c>
      <c r="B211" s="36" t="s">
        <v>58</v>
      </c>
      <c r="C211" s="36" t="s">
        <v>41</v>
      </c>
      <c r="D211" s="27" t="s">
        <v>196</v>
      </c>
      <c r="E211" s="28" t="s">
        <v>197</v>
      </c>
      <c r="F211" s="29">
        <v>100</v>
      </c>
      <c r="G211" s="29">
        <v>0</v>
      </c>
      <c r="H211" s="29">
        <f t="shared" si="66"/>
        <v>10019</v>
      </c>
      <c r="I211" s="29">
        <f>+'[1]PARA EL INFORME DE FEBRERO (3)'!F184</f>
        <v>10119</v>
      </c>
      <c r="J211" s="29">
        <f t="shared" si="67"/>
        <v>10119</v>
      </c>
      <c r="K211" s="29">
        <f>+'[1]PARA EL INFORME DE FEBRERO (3)'!E184</f>
        <v>10069</v>
      </c>
      <c r="L211" s="29">
        <v>0</v>
      </c>
      <c r="M211" s="29">
        <f>+'[1]PARA EL INFORME DE FEBRERO (3)'!I184</f>
        <v>0</v>
      </c>
      <c r="N211" s="29">
        <f>+'[1]PARA EL INFORME DE FEBRERO (3)'!G184</f>
        <v>0</v>
      </c>
      <c r="O211" s="29">
        <f t="shared" si="68"/>
        <v>10069</v>
      </c>
      <c r="P211" s="29">
        <f t="shared" si="58"/>
        <v>50</v>
      </c>
      <c r="Q211" s="29">
        <f t="shared" si="59"/>
        <v>10119</v>
      </c>
      <c r="R211" s="29">
        <f>+'[1]PARA EL INFORME DE FEBRERO (3)'!H184</f>
        <v>0</v>
      </c>
      <c r="S211" s="29">
        <f t="shared" si="69"/>
        <v>0</v>
      </c>
      <c r="T211" s="30">
        <f t="shared" si="70"/>
        <v>0</v>
      </c>
      <c r="U211" s="30">
        <f t="shared" si="71"/>
        <v>0</v>
      </c>
      <c r="V211" s="30">
        <f t="shared" si="72"/>
        <v>0</v>
      </c>
    </row>
    <row r="212" spans="1:22" s="26" customFormat="1" ht="12.75" hidden="1" customHeight="1" x14ac:dyDescent="0.2">
      <c r="A212" s="26" t="s">
        <v>38</v>
      </c>
      <c r="B212" s="26" t="s">
        <v>58</v>
      </c>
      <c r="C212" s="26" t="s">
        <v>63</v>
      </c>
      <c r="D212" s="27"/>
      <c r="E212" s="28"/>
      <c r="F212" s="29"/>
      <c r="G212" s="29"/>
      <c r="H212" s="29">
        <f t="shared" si="66"/>
        <v>0</v>
      </c>
      <c r="I212" s="29">
        <f>+'[1]PARA EL INFORME DE FEBRERO (3)'!F185</f>
        <v>0</v>
      </c>
      <c r="J212" s="29">
        <f t="shared" si="67"/>
        <v>0</v>
      </c>
      <c r="K212" s="29">
        <f>+'[1]PARA EL INFORME DE FEBRERO (3)'!E185</f>
        <v>0</v>
      </c>
      <c r="L212" s="29">
        <v>0</v>
      </c>
      <c r="M212" s="29">
        <f>+'[1]PARA EL INFORME DE FEBRERO (3)'!I185</f>
        <v>0</v>
      </c>
      <c r="N212" s="29">
        <f>+'[1]PARA EL INFORME DE FEBRERO (3)'!G185</f>
        <v>0</v>
      </c>
      <c r="O212" s="29">
        <f t="shared" si="68"/>
        <v>0</v>
      </c>
      <c r="P212" s="29">
        <f t="shared" si="58"/>
        <v>0</v>
      </c>
      <c r="Q212" s="29">
        <f t="shared" si="59"/>
        <v>0</v>
      </c>
      <c r="R212" s="29">
        <f>+'[1]PARA EL INFORME DE FEBRERO (3)'!H185</f>
        <v>0</v>
      </c>
      <c r="S212" s="29">
        <f t="shared" si="69"/>
        <v>0</v>
      </c>
      <c r="T212" s="30" t="e">
        <f t="shared" si="70"/>
        <v>#DIV/0!</v>
      </c>
      <c r="U212" s="30" t="e">
        <f t="shared" si="71"/>
        <v>#DIV/0!</v>
      </c>
      <c r="V212" s="30" t="e">
        <f t="shared" si="72"/>
        <v>#DIV/0!</v>
      </c>
    </row>
    <row r="213" spans="1:22" s="26" customFormat="1" x14ac:dyDescent="0.2">
      <c r="A213" s="26" t="s">
        <v>38</v>
      </c>
      <c r="B213" s="26" t="s">
        <v>48</v>
      </c>
      <c r="C213" s="26" t="s">
        <v>38</v>
      </c>
      <c r="D213" s="27" t="s">
        <v>204</v>
      </c>
      <c r="E213" s="28" t="s">
        <v>205</v>
      </c>
      <c r="F213" s="29">
        <v>518200</v>
      </c>
      <c r="G213" s="29">
        <v>0</v>
      </c>
      <c r="H213" s="29">
        <f t="shared" si="66"/>
        <v>-3000</v>
      </c>
      <c r="I213" s="29">
        <f>+'[1]PARA EL INFORME DE FEBRERO (3)'!F186</f>
        <v>515200</v>
      </c>
      <c r="J213" s="29">
        <f t="shared" si="67"/>
        <v>515200</v>
      </c>
      <c r="K213" s="29">
        <f>+'[1]PARA EL INFORME DE FEBRERO (3)'!E186</f>
        <v>97000</v>
      </c>
      <c r="L213" s="29">
        <v>0</v>
      </c>
      <c r="M213" s="29">
        <f>+'[1]PARA EL INFORME DE FEBRERO (3)'!I186</f>
        <v>0</v>
      </c>
      <c r="N213" s="29">
        <f>+'[1]PARA EL INFORME DE FEBRERO (3)'!G186</f>
        <v>0</v>
      </c>
      <c r="O213" s="29">
        <f t="shared" si="68"/>
        <v>97000</v>
      </c>
      <c r="P213" s="29">
        <f t="shared" si="58"/>
        <v>418200</v>
      </c>
      <c r="Q213" s="29">
        <f t="shared" si="59"/>
        <v>515200</v>
      </c>
      <c r="R213" s="29">
        <f>+'[1]PARA EL INFORME DE FEBRERO (3)'!H186</f>
        <v>0</v>
      </c>
      <c r="S213" s="29">
        <f t="shared" si="69"/>
        <v>0</v>
      </c>
      <c r="T213" s="30">
        <f t="shared" si="70"/>
        <v>0</v>
      </c>
      <c r="U213" s="30">
        <f t="shared" si="71"/>
        <v>0</v>
      </c>
      <c r="V213" s="30">
        <f t="shared" si="72"/>
        <v>0</v>
      </c>
    </row>
    <row r="214" spans="1:22" s="26" customFormat="1" x14ac:dyDescent="0.2">
      <c r="A214" s="26" t="s">
        <v>38</v>
      </c>
      <c r="B214" s="26" t="s">
        <v>48</v>
      </c>
      <c r="C214" s="26" t="s">
        <v>41</v>
      </c>
      <c r="D214" s="27" t="s">
        <v>206</v>
      </c>
      <c r="E214" s="28" t="s">
        <v>207</v>
      </c>
      <c r="F214" s="29">
        <v>100</v>
      </c>
      <c r="G214" s="29">
        <v>0</v>
      </c>
      <c r="H214" s="29">
        <f t="shared" si="66"/>
        <v>500</v>
      </c>
      <c r="I214" s="29">
        <f>+'[1]PARA EL INFORME DE FEBRERO (3)'!F187</f>
        <v>600</v>
      </c>
      <c r="J214" s="29">
        <f t="shared" si="67"/>
        <v>600</v>
      </c>
      <c r="K214" s="29">
        <f>+'[1]PARA EL INFORME DE FEBRERO (3)'!E187</f>
        <v>550</v>
      </c>
      <c r="L214" s="29">
        <v>0</v>
      </c>
      <c r="M214" s="29">
        <f>+'[1]PARA EL INFORME DE FEBRERO (3)'!I187</f>
        <v>0</v>
      </c>
      <c r="N214" s="29">
        <f>+'[1]PARA EL INFORME DE FEBRERO (3)'!G187</f>
        <v>0</v>
      </c>
      <c r="O214" s="29">
        <f t="shared" si="68"/>
        <v>550</v>
      </c>
      <c r="P214" s="29">
        <f t="shared" si="58"/>
        <v>50</v>
      </c>
      <c r="Q214" s="29">
        <f t="shared" si="59"/>
        <v>600</v>
      </c>
      <c r="R214" s="29">
        <f>+'[1]PARA EL INFORME DE FEBRERO (3)'!H187</f>
        <v>0</v>
      </c>
      <c r="S214" s="29">
        <f t="shared" si="69"/>
        <v>0</v>
      </c>
      <c r="T214" s="30">
        <f t="shared" si="70"/>
        <v>0</v>
      </c>
      <c r="U214" s="30">
        <f t="shared" si="71"/>
        <v>0</v>
      </c>
      <c r="V214" s="30">
        <f t="shared" si="72"/>
        <v>0</v>
      </c>
    </row>
    <row r="215" spans="1:22" s="26" customFormat="1" x14ac:dyDescent="0.2">
      <c r="A215" s="26" t="s">
        <v>38</v>
      </c>
      <c r="B215" s="26" t="s">
        <v>48</v>
      </c>
      <c r="C215" s="26" t="s">
        <v>58</v>
      </c>
      <c r="D215" s="27" t="s">
        <v>208</v>
      </c>
      <c r="E215" s="28" t="s">
        <v>361</v>
      </c>
      <c r="F215" s="29">
        <v>100</v>
      </c>
      <c r="G215" s="29">
        <v>0</v>
      </c>
      <c r="H215" s="29">
        <f t="shared" si="66"/>
        <v>500</v>
      </c>
      <c r="I215" s="29">
        <f>+'[1]PARA EL INFORME DE FEBRERO (3)'!F188</f>
        <v>600</v>
      </c>
      <c r="J215" s="29">
        <f t="shared" si="67"/>
        <v>600</v>
      </c>
      <c r="K215" s="29">
        <f>+'[1]PARA EL INFORME DE FEBRERO (3)'!E188</f>
        <v>550</v>
      </c>
      <c r="L215" s="29">
        <v>0</v>
      </c>
      <c r="M215" s="29">
        <f>+'[1]PARA EL INFORME DE FEBRERO (3)'!I188</f>
        <v>0</v>
      </c>
      <c r="N215" s="29">
        <f>+'[1]PARA EL INFORME DE FEBRERO (3)'!G188</f>
        <v>0</v>
      </c>
      <c r="O215" s="29">
        <f t="shared" si="68"/>
        <v>550</v>
      </c>
      <c r="P215" s="29">
        <f t="shared" si="58"/>
        <v>50</v>
      </c>
      <c r="Q215" s="29">
        <f t="shared" si="59"/>
        <v>600</v>
      </c>
      <c r="R215" s="29">
        <f>+'[1]PARA EL INFORME DE FEBRERO (3)'!H188</f>
        <v>0</v>
      </c>
      <c r="S215" s="29">
        <f t="shared" si="69"/>
        <v>0</v>
      </c>
      <c r="T215" s="30">
        <f t="shared" si="70"/>
        <v>0</v>
      </c>
      <c r="U215" s="30">
        <f t="shared" si="71"/>
        <v>0</v>
      </c>
      <c r="V215" s="30">
        <f t="shared" si="72"/>
        <v>0</v>
      </c>
    </row>
    <row r="216" spans="1:22" s="31" customFormat="1" ht="13.5" customHeight="1" x14ac:dyDescent="0.2">
      <c r="A216" s="31" t="s">
        <v>38</v>
      </c>
      <c r="B216" s="31" t="s">
        <v>48</v>
      </c>
      <c r="C216" s="31" t="s">
        <v>48</v>
      </c>
      <c r="D216" s="27" t="s">
        <v>210</v>
      </c>
      <c r="E216" s="28" t="s">
        <v>211</v>
      </c>
      <c r="F216" s="29">
        <v>100</v>
      </c>
      <c r="G216" s="29">
        <v>0</v>
      </c>
      <c r="H216" s="29">
        <f t="shared" si="66"/>
        <v>750</v>
      </c>
      <c r="I216" s="29">
        <f>+'[1]PARA EL INFORME DE FEBRERO (3)'!F189</f>
        <v>850</v>
      </c>
      <c r="J216" s="29">
        <f t="shared" si="67"/>
        <v>850</v>
      </c>
      <c r="K216" s="29">
        <f>+'[1]PARA EL INFORME DE FEBRERO (3)'!E189</f>
        <v>800</v>
      </c>
      <c r="L216" s="29">
        <v>0</v>
      </c>
      <c r="M216" s="29">
        <f>+'[1]PARA EL INFORME DE FEBRERO (3)'!I189</f>
        <v>0</v>
      </c>
      <c r="N216" s="29">
        <f>+'[1]PARA EL INFORME DE FEBRERO (3)'!G189</f>
        <v>0</v>
      </c>
      <c r="O216" s="29">
        <f t="shared" si="68"/>
        <v>800</v>
      </c>
      <c r="P216" s="29">
        <f t="shared" si="58"/>
        <v>50</v>
      </c>
      <c r="Q216" s="29">
        <f t="shared" si="59"/>
        <v>850</v>
      </c>
      <c r="R216" s="29">
        <f>+'[1]PARA EL INFORME DE FEBRERO (3)'!H189</f>
        <v>0</v>
      </c>
      <c r="S216" s="29">
        <f t="shared" si="69"/>
        <v>0</v>
      </c>
      <c r="T216" s="30">
        <f t="shared" si="70"/>
        <v>0</v>
      </c>
      <c r="U216" s="30">
        <f t="shared" si="71"/>
        <v>0</v>
      </c>
      <c r="V216" s="30">
        <f t="shared" si="72"/>
        <v>0</v>
      </c>
    </row>
    <row r="217" spans="1:22" s="26" customFormat="1" x14ac:dyDescent="0.2">
      <c r="A217" s="26" t="s">
        <v>38</v>
      </c>
      <c r="B217" s="26" t="s">
        <v>48</v>
      </c>
      <c r="C217" s="26" t="s">
        <v>70</v>
      </c>
      <c r="D217" s="27" t="s">
        <v>212</v>
      </c>
      <c r="E217" s="28" t="s">
        <v>213</v>
      </c>
      <c r="F217" s="29">
        <v>100</v>
      </c>
      <c r="G217" s="29">
        <v>0</v>
      </c>
      <c r="H217" s="29">
        <f t="shared" si="66"/>
        <v>500</v>
      </c>
      <c r="I217" s="29">
        <f>+'[1]PARA EL INFORME DE FEBRERO (3)'!F190</f>
        <v>600</v>
      </c>
      <c r="J217" s="29">
        <f t="shared" si="67"/>
        <v>600</v>
      </c>
      <c r="K217" s="29">
        <f>+'[1]PARA EL INFORME DE FEBRERO (3)'!E190</f>
        <v>550</v>
      </c>
      <c r="L217" s="29">
        <v>0</v>
      </c>
      <c r="M217" s="29">
        <f>+'[1]PARA EL INFORME DE FEBRERO (3)'!I190</f>
        <v>0</v>
      </c>
      <c r="N217" s="29">
        <f>+'[1]PARA EL INFORME DE FEBRERO (3)'!G190</f>
        <v>0</v>
      </c>
      <c r="O217" s="29">
        <f t="shared" si="68"/>
        <v>550</v>
      </c>
      <c r="P217" s="29">
        <f t="shared" si="58"/>
        <v>50</v>
      </c>
      <c r="Q217" s="29">
        <f t="shared" si="59"/>
        <v>600</v>
      </c>
      <c r="R217" s="29">
        <f>+'[1]PARA EL INFORME DE FEBRERO (3)'!H190</f>
        <v>0</v>
      </c>
      <c r="S217" s="29">
        <f t="shared" si="69"/>
        <v>0</v>
      </c>
      <c r="T217" s="30">
        <f t="shared" si="70"/>
        <v>0</v>
      </c>
      <c r="U217" s="30">
        <f t="shared" si="71"/>
        <v>0</v>
      </c>
      <c r="V217" s="30">
        <f t="shared" si="72"/>
        <v>0</v>
      </c>
    </row>
    <row r="218" spans="1:22" s="26" customFormat="1" x14ac:dyDescent="0.2">
      <c r="A218" s="26" t="s">
        <v>38</v>
      </c>
      <c r="B218" s="26" t="s">
        <v>48</v>
      </c>
      <c r="C218" s="26" t="s">
        <v>51</v>
      </c>
      <c r="D218" s="27" t="s">
        <v>214</v>
      </c>
      <c r="E218" s="28" t="s">
        <v>215</v>
      </c>
      <c r="F218" s="29">
        <v>200</v>
      </c>
      <c r="G218" s="29">
        <v>0</v>
      </c>
      <c r="H218" s="29">
        <f t="shared" si="66"/>
        <v>0</v>
      </c>
      <c r="I218" s="29">
        <f>+'[1]PARA EL INFORME DE FEBRERO (3)'!F191</f>
        <v>200</v>
      </c>
      <c r="J218" s="29">
        <f t="shared" si="67"/>
        <v>200</v>
      </c>
      <c r="K218" s="29">
        <f>+'[1]PARA EL INFORME DE FEBRERO (3)'!E191</f>
        <v>50</v>
      </c>
      <c r="L218" s="29">
        <v>0</v>
      </c>
      <c r="M218" s="29">
        <f>+'[1]PARA EL INFORME DE FEBRERO (3)'!I191</f>
        <v>0</v>
      </c>
      <c r="N218" s="29">
        <f>+'[1]PARA EL INFORME DE FEBRERO (3)'!G191</f>
        <v>0</v>
      </c>
      <c r="O218" s="29">
        <f t="shared" si="68"/>
        <v>50</v>
      </c>
      <c r="P218" s="29">
        <f t="shared" si="58"/>
        <v>150</v>
      </c>
      <c r="Q218" s="29">
        <f t="shared" si="59"/>
        <v>200</v>
      </c>
      <c r="R218" s="29">
        <f>+'[1]PARA EL INFORME DE FEBRERO (3)'!H191</f>
        <v>0</v>
      </c>
      <c r="S218" s="29">
        <f t="shared" si="69"/>
        <v>0</v>
      </c>
      <c r="T218" s="30">
        <f t="shared" si="70"/>
        <v>0</v>
      </c>
      <c r="U218" s="30">
        <f t="shared" si="71"/>
        <v>0</v>
      </c>
      <c r="V218" s="30">
        <f t="shared" si="72"/>
        <v>0</v>
      </c>
    </row>
    <row r="219" spans="1:22" s="26" customFormat="1" x14ac:dyDescent="0.2">
      <c r="A219" s="26" t="s">
        <v>38</v>
      </c>
      <c r="B219" s="26" t="s">
        <v>48</v>
      </c>
      <c r="C219" s="26" t="s">
        <v>63</v>
      </c>
      <c r="D219" s="27" t="s">
        <v>216</v>
      </c>
      <c r="E219" s="28" t="s">
        <v>217</v>
      </c>
      <c r="F219" s="29">
        <v>100</v>
      </c>
      <c r="G219" s="29">
        <v>0</v>
      </c>
      <c r="H219" s="29">
        <f t="shared" si="66"/>
        <v>500</v>
      </c>
      <c r="I219" s="29">
        <f>+'[1]PARA EL INFORME DE FEBRERO (3)'!F192</f>
        <v>600</v>
      </c>
      <c r="J219" s="29">
        <f t="shared" si="67"/>
        <v>600</v>
      </c>
      <c r="K219" s="29">
        <f>+'[1]PARA EL INFORME DE FEBRERO (3)'!E192</f>
        <v>600</v>
      </c>
      <c r="L219" s="29">
        <v>0</v>
      </c>
      <c r="M219" s="29">
        <f>+'[1]PARA EL INFORME DE FEBRERO (3)'!I192</f>
        <v>0</v>
      </c>
      <c r="N219" s="29">
        <f>+'[1]PARA EL INFORME DE FEBRERO (3)'!G192</f>
        <v>0</v>
      </c>
      <c r="O219" s="29">
        <f t="shared" si="68"/>
        <v>600</v>
      </c>
      <c r="P219" s="29">
        <f t="shared" si="58"/>
        <v>0</v>
      </c>
      <c r="Q219" s="29">
        <f t="shared" si="59"/>
        <v>600</v>
      </c>
      <c r="R219" s="29">
        <f>+'[1]PARA EL INFORME DE FEBRERO (3)'!H192</f>
        <v>0</v>
      </c>
      <c r="S219" s="29">
        <f t="shared" si="69"/>
        <v>0</v>
      </c>
      <c r="T219" s="30">
        <f t="shared" si="70"/>
        <v>0</v>
      </c>
      <c r="U219" s="30">
        <f t="shared" si="71"/>
        <v>0</v>
      </c>
      <c r="V219" s="30">
        <f t="shared" si="72"/>
        <v>0</v>
      </c>
    </row>
    <row r="220" spans="1:22" s="26" customFormat="1" x14ac:dyDescent="0.2">
      <c r="A220" s="26" t="s">
        <v>38</v>
      </c>
      <c r="B220" s="26" t="s">
        <v>70</v>
      </c>
      <c r="C220" s="26" t="s">
        <v>38</v>
      </c>
      <c r="D220" s="27" t="s">
        <v>220</v>
      </c>
      <c r="E220" s="28" t="s">
        <v>221</v>
      </c>
      <c r="F220" s="29">
        <v>100</v>
      </c>
      <c r="G220" s="29">
        <v>0</v>
      </c>
      <c r="H220" s="29">
        <f t="shared" si="66"/>
        <v>509</v>
      </c>
      <c r="I220" s="29">
        <f>+'[1]PARA EL INFORME DE FEBRERO (3)'!F193</f>
        <v>609</v>
      </c>
      <c r="J220" s="29">
        <f t="shared" si="67"/>
        <v>609</v>
      </c>
      <c r="K220" s="29">
        <f>+'[1]PARA EL INFORME DE FEBRERO (3)'!E193</f>
        <v>609</v>
      </c>
      <c r="L220" s="29">
        <v>0</v>
      </c>
      <c r="M220" s="29">
        <f>+'[1]PARA EL INFORME DE FEBRERO (3)'!I193</f>
        <v>0</v>
      </c>
      <c r="N220" s="29">
        <f>+'[1]PARA EL INFORME DE FEBRERO (3)'!G193</f>
        <v>0</v>
      </c>
      <c r="O220" s="29">
        <f t="shared" si="68"/>
        <v>609</v>
      </c>
      <c r="P220" s="29">
        <f t="shared" si="58"/>
        <v>0</v>
      </c>
      <c r="Q220" s="29">
        <f t="shared" si="59"/>
        <v>609</v>
      </c>
      <c r="R220" s="29">
        <f>+'[1]PARA EL INFORME DE FEBRERO (3)'!H193</f>
        <v>0</v>
      </c>
      <c r="S220" s="29">
        <f t="shared" si="69"/>
        <v>0</v>
      </c>
      <c r="T220" s="30">
        <f t="shared" si="70"/>
        <v>0</v>
      </c>
      <c r="U220" s="30">
        <f t="shared" si="71"/>
        <v>0</v>
      </c>
      <c r="V220" s="30">
        <f t="shared" si="72"/>
        <v>0</v>
      </c>
    </row>
    <row r="221" spans="1:22" s="26" customFormat="1" x14ac:dyDescent="0.2">
      <c r="A221" s="26" t="s">
        <v>38</v>
      </c>
      <c r="B221" s="26" t="s">
        <v>70</v>
      </c>
      <c r="C221" s="26" t="s">
        <v>41</v>
      </c>
      <c r="D221" s="27" t="s">
        <v>222</v>
      </c>
      <c r="E221" s="28" t="s">
        <v>362</v>
      </c>
      <c r="F221" s="29">
        <v>100</v>
      </c>
      <c r="G221" s="29">
        <v>0</v>
      </c>
      <c r="H221" s="29">
        <f t="shared" si="66"/>
        <v>18815</v>
      </c>
      <c r="I221" s="29">
        <f>+'[1]PARA EL INFORME DE FEBRERO (3)'!F194</f>
        <v>18915</v>
      </c>
      <c r="J221" s="29">
        <f t="shared" si="67"/>
        <v>18915</v>
      </c>
      <c r="K221" s="29">
        <f>+'[1]PARA EL INFORME DE FEBRERO (3)'!E194</f>
        <v>18865</v>
      </c>
      <c r="L221" s="29">
        <v>0</v>
      </c>
      <c r="M221" s="29">
        <f>+'[1]PARA EL INFORME DE FEBRERO (3)'!I194</f>
        <v>0</v>
      </c>
      <c r="N221" s="29">
        <f>+'[1]PARA EL INFORME DE FEBRERO (3)'!G194</f>
        <v>9175.25</v>
      </c>
      <c r="O221" s="29">
        <f t="shared" si="68"/>
        <v>9689.75</v>
      </c>
      <c r="P221" s="29">
        <f t="shared" si="58"/>
        <v>50</v>
      </c>
      <c r="Q221" s="29">
        <f t="shared" si="59"/>
        <v>9739.75</v>
      </c>
      <c r="R221" s="29">
        <f>+'[1]PARA EL INFORME DE FEBRERO (3)'!H194</f>
        <v>0</v>
      </c>
      <c r="S221" s="29">
        <f t="shared" si="69"/>
        <v>9175.25</v>
      </c>
      <c r="T221" s="30">
        <f t="shared" si="70"/>
        <v>48.63636363636364</v>
      </c>
      <c r="U221" s="30">
        <f t="shared" si="71"/>
        <v>0</v>
      </c>
      <c r="V221" s="30">
        <f t="shared" si="72"/>
        <v>48.50779804388052</v>
      </c>
    </row>
    <row r="222" spans="1:22" s="26" customFormat="1" x14ac:dyDescent="0.2">
      <c r="A222" s="26" t="s">
        <v>38</v>
      </c>
      <c r="B222" s="26" t="s">
        <v>70</v>
      </c>
      <c r="C222" s="26" t="s">
        <v>63</v>
      </c>
      <c r="D222" s="27" t="s">
        <v>226</v>
      </c>
      <c r="E222" s="28" t="s">
        <v>363</v>
      </c>
      <c r="F222" s="29">
        <v>0</v>
      </c>
      <c r="G222" s="29">
        <v>0</v>
      </c>
      <c r="H222" s="29">
        <f t="shared" si="66"/>
        <v>4805</v>
      </c>
      <c r="I222" s="29">
        <f>+'[1]PARA EL INFORME DE FEBRERO (3)'!F195</f>
        <v>4805</v>
      </c>
      <c r="J222" s="29">
        <f t="shared" si="67"/>
        <v>4805</v>
      </c>
      <c r="K222" s="29">
        <f>+'[1]PARA EL INFORME DE FEBRERO (3)'!E195</f>
        <v>4805</v>
      </c>
      <c r="L222" s="29">
        <v>0</v>
      </c>
      <c r="M222" s="29">
        <f>+'[1]PARA EL INFORME DE FEBRERO (3)'!I195</f>
        <v>0</v>
      </c>
      <c r="N222" s="29">
        <f>+'[1]PARA EL INFORME DE FEBRERO (3)'!G195</f>
        <v>0</v>
      </c>
      <c r="O222" s="29">
        <f t="shared" si="68"/>
        <v>4805</v>
      </c>
      <c r="P222" s="29">
        <f t="shared" si="58"/>
        <v>0</v>
      </c>
      <c r="Q222" s="29">
        <f t="shared" si="59"/>
        <v>4805</v>
      </c>
      <c r="R222" s="29">
        <f>+'[1]PARA EL INFORME DE FEBRERO (3)'!H195</f>
        <v>0</v>
      </c>
      <c r="S222" s="29">
        <f t="shared" si="69"/>
        <v>0</v>
      </c>
      <c r="T222" s="30">
        <f t="shared" si="70"/>
        <v>0</v>
      </c>
      <c r="U222" s="30">
        <f t="shared" si="71"/>
        <v>0</v>
      </c>
      <c r="V222" s="30">
        <f t="shared" si="72"/>
        <v>0</v>
      </c>
    </row>
    <row r="223" spans="1:22" s="26" customFormat="1" ht="12.75" hidden="1" customHeight="1" x14ac:dyDescent="0.2">
      <c r="A223" s="26" t="s">
        <v>38</v>
      </c>
      <c r="B223" s="26" t="s">
        <v>51</v>
      </c>
      <c r="C223" s="26" t="s">
        <v>35</v>
      </c>
      <c r="D223" s="27"/>
      <c r="E223" s="28"/>
      <c r="F223" s="29"/>
      <c r="G223" s="29"/>
      <c r="H223" s="29">
        <f t="shared" si="66"/>
        <v>0</v>
      </c>
      <c r="I223" s="29">
        <f>+'[1]PARA EL INFORME DE FEBRERO (3)'!F196</f>
        <v>0</v>
      </c>
      <c r="J223" s="29">
        <f t="shared" si="67"/>
        <v>0</v>
      </c>
      <c r="K223" s="29">
        <f>+'[1]PARA EL INFORME DE FEBRERO (3)'!E196</f>
        <v>0</v>
      </c>
      <c r="L223" s="29">
        <v>0</v>
      </c>
      <c r="M223" s="29">
        <f>+'[1]PARA EL INFORME DE FEBRERO (3)'!I196</f>
        <v>0</v>
      </c>
      <c r="N223" s="29">
        <f>+'[1]PARA EL INFORME DE FEBRERO (3)'!G196</f>
        <v>0</v>
      </c>
      <c r="O223" s="29">
        <f t="shared" si="68"/>
        <v>0</v>
      </c>
      <c r="P223" s="29">
        <f t="shared" si="58"/>
        <v>0</v>
      </c>
      <c r="Q223" s="29">
        <f t="shared" si="59"/>
        <v>0</v>
      </c>
      <c r="R223" s="29">
        <f>+'[1]PARA EL INFORME DE FEBRERO (3)'!H196</f>
        <v>0</v>
      </c>
      <c r="S223" s="29">
        <f t="shared" si="69"/>
        <v>0</v>
      </c>
      <c r="T223" s="30" t="e">
        <f t="shared" si="70"/>
        <v>#DIV/0!</v>
      </c>
      <c r="U223" s="30" t="e">
        <f t="shared" si="71"/>
        <v>#DIV/0!</v>
      </c>
      <c r="V223" s="30" t="e">
        <f t="shared" si="72"/>
        <v>#DIV/0!</v>
      </c>
    </row>
    <row r="224" spans="1:22" s="26" customFormat="1" x14ac:dyDescent="0.2">
      <c r="A224" s="26" t="s">
        <v>38</v>
      </c>
      <c r="B224" s="26" t="s">
        <v>51</v>
      </c>
      <c r="C224" s="26" t="s">
        <v>41</v>
      </c>
      <c r="D224" s="27" t="s">
        <v>232</v>
      </c>
      <c r="E224" s="28" t="s">
        <v>233</v>
      </c>
      <c r="F224" s="29">
        <v>14996</v>
      </c>
      <c r="G224" s="29">
        <v>0</v>
      </c>
      <c r="H224" s="29">
        <f t="shared" si="66"/>
        <v>0</v>
      </c>
      <c r="I224" s="29">
        <f>+'[1]PARA EL INFORME DE FEBRERO (3)'!F197</f>
        <v>14996</v>
      </c>
      <c r="J224" s="29">
        <f t="shared" si="67"/>
        <v>14996</v>
      </c>
      <c r="K224" s="29">
        <f>+'[1]PARA EL INFORME DE FEBRERO (3)'!E197</f>
        <v>14996</v>
      </c>
      <c r="L224" s="29">
        <v>0</v>
      </c>
      <c r="M224" s="29">
        <f>+'[1]PARA EL INFORME DE FEBRERO (3)'!I197</f>
        <v>0</v>
      </c>
      <c r="N224" s="29">
        <f>+'[1]PARA EL INFORME DE FEBRERO (3)'!G197</f>
        <v>0</v>
      </c>
      <c r="O224" s="29">
        <f t="shared" si="68"/>
        <v>14996</v>
      </c>
      <c r="P224" s="29">
        <f t="shared" si="58"/>
        <v>0</v>
      </c>
      <c r="Q224" s="29">
        <f t="shared" si="59"/>
        <v>14996</v>
      </c>
      <c r="R224" s="29">
        <f>+'[1]PARA EL INFORME DE FEBRERO (3)'!H197</f>
        <v>0</v>
      </c>
      <c r="S224" s="29">
        <f t="shared" si="69"/>
        <v>0</v>
      </c>
      <c r="T224" s="30">
        <f t="shared" si="70"/>
        <v>0</v>
      </c>
      <c r="U224" s="30">
        <f t="shared" si="71"/>
        <v>0</v>
      </c>
      <c r="V224" s="30">
        <f t="shared" si="72"/>
        <v>0</v>
      </c>
    </row>
    <row r="225" spans="1:22" s="31" customFormat="1" ht="12" customHeight="1" x14ac:dyDescent="0.2">
      <c r="A225" s="26" t="s">
        <v>38</v>
      </c>
      <c r="B225" s="26" t="s">
        <v>51</v>
      </c>
      <c r="C225" s="26" t="s">
        <v>48</v>
      </c>
      <c r="D225" s="27" t="s">
        <v>236</v>
      </c>
      <c r="E225" s="39" t="s">
        <v>364</v>
      </c>
      <c r="F225" s="29">
        <v>0</v>
      </c>
      <c r="G225" s="29">
        <v>0</v>
      </c>
      <c r="H225" s="29">
        <f t="shared" si="66"/>
        <v>17590</v>
      </c>
      <c r="I225" s="29">
        <f>+'[1]PARA EL INFORME DE FEBRERO (3)'!F198</f>
        <v>17590</v>
      </c>
      <c r="J225" s="29">
        <f t="shared" si="67"/>
        <v>17590</v>
      </c>
      <c r="K225" s="29">
        <f>+'[1]PARA EL INFORME DE FEBRERO (3)'!E198</f>
        <v>17590</v>
      </c>
      <c r="L225" s="29">
        <v>0</v>
      </c>
      <c r="M225" s="29">
        <f>+'[1]PARA EL INFORME DE FEBRERO (3)'!I198</f>
        <v>0</v>
      </c>
      <c r="N225" s="29">
        <f>+'[1]PARA EL INFORME DE FEBRERO (3)'!G198</f>
        <v>0</v>
      </c>
      <c r="O225" s="29">
        <f t="shared" si="68"/>
        <v>17590</v>
      </c>
      <c r="P225" s="29">
        <f t="shared" si="58"/>
        <v>0</v>
      </c>
      <c r="Q225" s="29">
        <f t="shared" si="59"/>
        <v>17590</v>
      </c>
      <c r="R225" s="29">
        <f>+'[1]PARA EL INFORME DE FEBRERO (3)'!H198</f>
        <v>0</v>
      </c>
      <c r="S225" s="29">
        <f t="shared" si="69"/>
        <v>0</v>
      </c>
      <c r="T225" s="30">
        <f t="shared" si="70"/>
        <v>0</v>
      </c>
      <c r="U225" s="30">
        <f t="shared" si="71"/>
        <v>0</v>
      </c>
      <c r="V225" s="30">
        <f t="shared" si="72"/>
        <v>0</v>
      </c>
    </row>
    <row r="226" spans="1:22" s="26" customFormat="1" x14ac:dyDescent="0.2">
      <c r="A226" s="26" t="s">
        <v>38</v>
      </c>
      <c r="B226" s="26" t="s">
        <v>51</v>
      </c>
      <c r="C226" s="26" t="s">
        <v>51</v>
      </c>
      <c r="D226" s="27" t="s">
        <v>240</v>
      </c>
      <c r="E226" s="28" t="s">
        <v>241</v>
      </c>
      <c r="F226" s="29">
        <v>0</v>
      </c>
      <c r="G226" s="29">
        <v>0</v>
      </c>
      <c r="H226" s="29">
        <f t="shared" si="66"/>
        <v>110</v>
      </c>
      <c r="I226" s="29">
        <f>+'[1]PARA EL INFORME DE FEBRERO (3)'!F199</f>
        <v>110</v>
      </c>
      <c r="J226" s="29">
        <f t="shared" si="67"/>
        <v>110</v>
      </c>
      <c r="K226" s="29">
        <f>+'[1]PARA EL INFORME DE FEBRERO (3)'!E199</f>
        <v>110</v>
      </c>
      <c r="L226" s="29">
        <v>0</v>
      </c>
      <c r="M226" s="29">
        <f>+'[1]PARA EL INFORME DE FEBRERO (3)'!I199</f>
        <v>0</v>
      </c>
      <c r="N226" s="29">
        <f>+'[1]PARA EL INFORME DE FEBRERO (3)'!G199</f>
        <v>0</v>
      </c>
      <c r="O226" s="29">
        <f t="shared" si="68"/>
        <v>110</v>
      </c>
      <c r="P226" s="29">
        <f t="shared" si="58"/>
        <v>0</v>
      </c>
      <c r="Q226" s="29">
        <f t="shared" si="59"/>
        <v>110</v>
      </c>
      <c r="R226" s="29">
        <f>+'[1]PARA EL INFORME DE FEBRERO (3)'!H199</f>
        <v>0</v>
      </c>
      <c r="S226" s="29">
        <f t="shared" si="69"/>
        <v>0</v>
      </c>
      <c r="T226" s="30">
        <f t="shared" si="70"/>
        <v>0</v>
      </c>
      <c r="U226" s="30">
        <f t="shared" si="71"/>
        <v>0</v>
      </c>
      <c r="V226" s="30">
        <f t="shared" si="72"/>
        <v>0</v>
      </c>
    </row>
    <row r="227" spans="1:22" s="26" customFormat="1" x14ac:dyDescent="0.2">
      <c r="A227" s="26" t="s">
        <v>38</v>
      </c>
      <c r="B227" s="26" t="s">
        <v>51</v>
      </c>
      <c r="C227" s="26" t="s">
        <v>63</v>
      </c>
      <c r="D227" s="27" t="s">
        <v>244</v>
      </c>
      <c r="E227" s="28" t="s">
        <v>245</v>
      </c>
      <c r="F227" s="29">
        <v>0</v>
      </c>
      <c r="G227" s="29">
        <v>0</v>
      </c>
      <c r="H227" s="29">
        <f t="shared" si="66"/>
        <v>145</v>
      </c>
      <c r="I227" s="29">
        <f>+'[1]PARA EL INFORME DE FEBRERO (3)'!F200</f>
        <v>145</v>
      </c>
      <c r="J227" s="29">
        <f t="shared" si="67"/>
        <v>145</v>
      </c>
      <c r="K227" s="29">
        <f>+'[1]PARA EL INFORME DE FEBRERO (3)'!E200</f>
        <v>145</v>
      </c>
      <c r="L227" s="29">
        <v>0</v>
      </c>
      <c r="M227" s="29">
        <f>+'[1]PARA EL INFORME DE FEBRERO (3)'!I200</f>
        <v>0</v>
      </c>
      <c r="N227" s="29">
        <f>+'[1]PARA EL INFORME DE FEBRERO (3)'!G200</f>
        <v>0</v>
      </c>
      <c r="O227" s="29">
        <f t="shared" si="68"/>
        <v>145</v>
      </c>
      <c r="P227" s="29">
        <f t="shared" si="58"/>
        <v>0</v>
      </c>
      <c r="Q227" s="29">
        <f t="shared" si="59"/>
        <v>145</v>
      </c>
      <c r="R227" s="29">
        <f>+'[1]PARA EL INFORME DE FEBRERO (3)'!H200</f>
        <v>0</v>
      </c>
      <c r="S227" s="29">
        <f t="shared" si="69"/>
        <v>0</v>
      </c>
      <c r="T227" s="30">
        <f t="shared" si="70"/>
        <v>0</v>
      </c>
      <c r="U227" s="30">
        <f t="shared" si="71"/>
        <v>0</v>
      </c>
      <c r="V227" s="30">
        <f t="shared" si="72"/>
        <v>0</v>
      </c>
    </row>
    <row r="228" spans="1:22" s="36" customFormat="1" ht="14.25" customHeight="1" x14ac:dyDescent="0.2">
      <c r="A228" s="26"/>
      <c r="B228" s="26"/>
      <c r="C228" s="26"/>
      <c r="D228" s="27" t="s">
        <v>248</v>
      </c>
      <c r="E228" s="28" t="s">
        <v>249</v>
      </c>
      <c r="F228" s="29">
        <f>SUM(F229:F231)</f>
        <v>400</v>
      </c>
      <c r="G228" s="29">
        <f t="shared" ref="G228:S228" si="73">SUM(G229:G231)</f>
        <v>0</v>
      </c>
      <c r="H228" s="29">
        <f t="shared" si="73"/>
        <v>0</v>
      </c>
      <c r="I228" s="29">
        <f t="shared" si="73"/>
        <v>400</v>
      </c>
      <c r="J228" s="29">
        <f t="shared" si="73"/>
        <v>400</v>
      </c>
      <c r="K228" s="29">
        <f t="shared" si="73"/>
        <v>100</v>
      </c>
      <c r="L228" s="29">
        <f t="shared" si="73"/>
        <v>0</v>
      </c>
      <c r="M228" s="29">
        <f t="shared" si="73"/>
        <v>0</v>
      </c>
      <c r="N228" s="29">
        <f t="shared" si="73"/>
        <v>0</v>
      </c>
      <c r="O228" s="29">
        <f t="shared" si="68"/>
        <v>100</v>
      </c>
      <c r="P228" s="29">
        <f t="shared" si="58"/>
        <v>300</v>
      </c>
      <c r="Q228" s="29">
        <f t="shared" si="59"/>
        <v>400</v>
      </c>
      <c r="R228" s="29">
        <f t="shared" si="73"/>
        <v>0</v>
      </c>
      <c r="S228" s="29">
        <f t="shared" si="73"/>
        <v>0</v>
      </c>
      <c r="T228" s="30">
        <f t="shared" si="70"/>
        <v>0</v>
      </c>
      <c r="U228" s="30">
        <f t="shared" si="71"/>
        <v>0</v>
      </c>
      <c r="V228" s="30">
        <f t="shared" si="72"/>
        <v>0</v>
      </c>
    </row>
    <row r="229" spans="1:22" s="26" customFormat="1" hidden="1" x14ac:dyDescent="0.2">
      <c r="A229" s="26" t="s">
        <v>38</v>
      </c>
      <c r="B229" s="26" t="s">
        <v>63</v>
      </c>
      <c r="C229" s="26" t="s">
        <v>48</v>
      </c>
      <c r="D229" s="27" t="s">
        <v>365</v>
      </c>
      <c r="E229" s="28" t="s">
        <v>254</v>
      </c>
      <c r="F229" s="29">
        <v>100</v>
      </c>
      <c r="G229" s="29"/>
      <c r="H229" s="29">
        <f>+I229-F229</f>
        <v>0</v>
      </c>
      <c r="I229" s="29">
        <f>+'[1]PARA EL INFORME DE FEBRERO (3)'!F201</f>
        <v>100</v>
      </c>
      <c r="J229" s="29">
        <f>+F229+H229</f>
        <v>100</v>
      </c>
      <c r="K229" s="29">
        <f>+'[1]PARA EL INFORME DE FEBRERO (3)'!E201</f>
        <v>100</v>
      </c>
      <c r="L229" s="29"/>
      <c r="M229" s="29">
        <f>+'[1]PARA EL INFORME DE FEBRERO (3)'!I201</f>
        <v>0</v>
      </c>
      <c r="N229" s="29">
        <f>+'[1]PARA EL INFORME DE FEBRERO (3)'!G201</f>
        <v>0</v>
      </c>
      <c r="O229" s="29">
        <f>+K229-N229</f>
        <v>100</v>
      </c>
      <c r="P229" s="29">
        <f t="shared" si="58"/>
        <v>0</v>
      </c>
      <c r="Q229" s="29">
        <f t="shared" si="59"/>
        <v>100</v>
      </c>
      <c r="R229" s="29">
        <f>+'[1]PARA EL INFORME DE FEBRERO (3)'!H201</f>
        <v>0</v>
      </c>
      <c r="S229" s="29">
        <f t="shared" si="69"/>
        <v>0</v>
      </c>
      <c r="T229" s="30">
        <f t="shared" si="70"/>
        <v>0</v>
      </c>
      <c r="U229" s="30">
        <f t="shared" si="71"/>
        <v>0</v>
      </c>
      <c r="V229" s="30">
        <f t="shared" si="72"/>
        <v>0</v>
      </c>
    </row>
    <row r="230" spans="1:22" s="26" customFormat="1" hidden="1" x14ac:dyDescent="0.2">
      <c r="A230" s="26" t="s">
        <v>38</v>
      </c>
      <c r="B230" s="26" t="s">
        <v>63</v>
      </c>
      <c r="C230" s="26" t="s">
        <v>70</v>
      </c>
      <c r="D230" s="27" t="s">
        <v>366</v>
      </c>
      <c r="E230" s="28" t="s">
        <v>255</v>
      </c>
      <c r="F230" s="29">
        <v>200</v>
      </c>
      <c r="G230" s="29"/>
      <c r="H230" s="29">
        <f>+I230-F230</f>
        <v>0</v>
      </c>
      <c r="I230" s="29">
        <f>+'[1]PARA EL INFORME DE FEBRERO (3)'!F202</f>
        <v>200</v>
      </c>
      <c r="J230" s="29">
        <f>+F230+H230</f>
        <v>200</v>
      </c>
      <c r="K230" s="29">
        <f>+'[1]PARA EL INFORME DE FEBRERO (3)'!E202</f>
        <v>0</v>
      </c>
      <c r="L230" s="29"/>
      <c r="M230" s="29">
        <f>+'[1]PARA EL INFORME DE FEBRERO (3)'!I202</f>
        <v>0</v>
      </c>
      <c r="N230" s="29">
        <f>+'[1]PARA EL INFORME DE FEBRERO (3)'!G202</f>
        <v>0</v>
      </c>
      <c r="O230" s="29"/>
      <c r="P230" s="29">
        <f t="shared" si="58"/>
        <v>200</v>
      </c>
      <c r="Q230" s="29">
        <f t="shared" si="59"/>
        <v>200</v>
      </c>
      <c r="R230" s="29">
        <f>+'[1]PARA EL INFORME DE FEBRERO (3)'!H202</f>
        <v>0</v>
      </c>
      <c r="S230" s="29">
        <f t="shared" si="69"/>
        <v>0</v>
      </c>
      <c r="T230" s="30" t="e">
        <f t="shared" si="70"/>
        <v>#DIV/0!</v>
      </c>
      <c r="U230" s="30">
        <f t="shared" si="71"/>
        <v>0</v>
      </c>
      <c r="V230" s="30">
        <f t="shared" si="72"/>
        <v>0</v>
      </c>
    </row>
    <row r="231" spans="1:22" s="26" customFormat="1" hidden="1" x14ac:dyDescent="0.2">
      <c r="A231" s="26" t="s">
        <v>38</v>
      </c>
      <c r="B231" s="26" t="s">
        <v>63</v>
      </c>
      <c r="C231" s="26" t="s">
        <v>51</v>
      </c>
      <c r="D231" s="27" t="s">
        <v>367</v>
      </c>
      <c r="E231" s="28" t="s">
        <v>256</v>
      </c>
      <c r="F231" s="29">
        <v>100</v>
      </c>
      <c r="G231" s="29"/>
      <c r="H231" s="29">
        <f>+I231-F231</f>
        <v>0</v>
      </c>
      <c r="I231" s="29">
        <f>+'[1]PARA EL INFORME DE FEBRERO (3)'!F203</f>
        <v>100</v>
      </c>
      <c r="J231" s="29">
        <f>+F231+H231</f>
        <v>100</v>
      </c>
      <c r="K231" s="29">
        <f>+'[1]PARA EL INFORME DE FEBRERO (3)'!E203</f>
        <v>0</v>
      </c>
      <c r="L231" s="29"/>
      <c r="M231" s="29">
        <f>+'[1]PARA EL INFORME DE FEBRERO (3)'!I203</f>
        <v>0</v>
      </c>
      <c r="N231" s="29">
        <f>+'[1]PARA EL INFORME DE FEBRERO (3)'!G203</f>
        <v>0</v>
      </c>
      <c r="O231" s="29">
        <f>+K231-N231</f>
        <v>0</v>
      </c>
      <c r="P231" s="29">
        <f t="shared" si="58"/>
        <v>100</v>
      </c>
      <c r="Q231" s="29">
        <f t="shared" si="59"/>
        <v>100</v>
      </c>
      <c r="R231" s="29">
        <f>+'[1]PARA EL INFORME DE FEBRERO (3)'!H203</f>
        <v>0</v>
      </c>
      <c r="S231" s="29">
        <f t="shared" si="69"/>
        <v>0</v>
      </c>
      <c r="T231" s="30" t="e">
        <f t="shared" si="70"/>
        <v>#DIV/0!</v>
      </c>
      <c r="U231" s="30">
        <f t="shared" si="71"/>
        <v>0</v>
      </c>
      <c r="V231" s="30">
        <f t="shared" si="72"/>
        <v>0</v>
      </c>
    </row>
    <row r="232" spans="1:22" s="26" customFormat="1" ht="30" x14ac:dyDescent="0.2">
      <c r="D232" s="24"/>
      <c r="E232" s="24" t="s">
        <v>368</v>
      </c>
      <c r="F232" s="25">
        <f>SUM(F233:F238)</f>
        <v>2460184</v>
      </c>
      <c r="G232" s="25">
        <f t="shared" ref="G232:S232" si="74">SUM(G233:G238)</f>
        <v>0</v>
      </c>
      <c r="H232" s="25">
        <f t="shared" si="74"/>
        <v>1043706</v>
      </c>
      <c r="I232" s="25">
        <f t="shared" si="74"/>
        <v>3503890</v>
      </c>
      <c r="J232" s="25">
        <f t="shared" si="74"/>
        <v>3503890</v>
      </c>
      <c r="K232" s="25">
        <f t="shared" si="74"/>
        <v>2678179</v>
      </c>
      <c r="L232" s="25">
        <f t="shared" si="74"/>
        <v>-18494.919999999998</v>
      </c>
      <c r="M232" s="25">
        <f t="shared" si="74"/>
        <v>721005.58000000007</v>
      </c>
      <c r="N232" s="25">
        <f t="shared" si="74"/>
        <v>1448183.47</v>
      </c>
      <c r="O232" s="25">
        <f t="shared" si="74"/>
        <v>1229995.53</v>
      </c>
      <c r="P232" s="25">
        <f>SUM(P233:P238)</f>
        <v>825711</v>
      </c>
      <c r="Q232" s="25">
        <f>SUM(Q233:Q238)</f>
        <v>2055706.53</v>
      </c>
      <c r="R232" s="25">
        <f>SUM(R233:R238)</f>
        <v>159636</v>
      </c>
      <c r="S232" s="25">
        <f t="shared" si="74"/>
        <v>1288547.47</v>
      </c>
      <c r="T232" s="24">
        <f t="shared" si="70"/>
        <v>54.073438332538636</v>
      </c>
      <c r="U232" s="24">
        <f t="shared" si="71"/>
        <v>20.577289241386005</v>
      </c>
      <c r="V232" s="24">
        <f t="shared" si="72"/>
        <v>41.330734412324588</v>
      </c>
    </row>
    <row r="233" spans="1:22" s="26" customFormat="1" ht="15" hidden="1" x14ac:dyDescent="0.2">
      <c r="A233" s="26" t="s">
        <v>41</v>
      </c>
      <c r="B233" s="26" t="s">
        <v>34</v>
      </c>
      <c r="C233" s="26" t="s">
        <v>58</v>
      </c>
      <c r="D233" s="40"/>
      <c r="E233" s="41"/>
      <c r="F233" s="42"/>
      <c r="G233" s="38"/>
      <c r="H233" s="29">
        <f>+I233-F233</f>
        <v>0</v>
      </c>
      <c r="I233" s="29">
        <f>+'[1]PARA EL INFORME DE FEBRERO (3)'!F204</f>
        <v>0</v>
      </c>
      <c r="J233" s="29">
        <f>+F233+H233</f>
        <v>0</v>
      </c>
      <c r="K233" s="29">
        <f>+'[1]PARA EL INFORME DE FEBRERO (3)'!E204</f>
        <v>0</v>
      </c>
      <c r="L233" s="38">
        <v>0</v>
      </c>
      <c r="M233" s="29">
        <f>+'[1]PARA EL INFORME DE FEBRERO (3)'!I204</f>
        <v>0</v>
      </c>
      <c r="N233" s="29">
        <f>+'[1]PARA EL INFORME DE FEBRERO (3)'!G204</f>
        <v>0</v>
      </c>
      <c r="O233" s="29">
        <f>+K233-N233</f>
        <v>0</v>
      </c>
      <c r="P233" s="29">
        <f t="shared" si="58"/>
        <v>0</v>
      </c>
      <c r="Q233" s="29">
        <f t="shared" si="59"/>
        <v>0</v>
      </c>
      <c r="R233" s="29">
        <f>+'[1]PARA EL INFORME DE FEBRERO (3)'!H204</f>
        <v>0</v>
      </c>
      <c r="S233" s="29">
        <f t="shared" si="69"/>
        <v>0</v>
      </c>
      <c r="T233" s="30" t="e">
        <f t="shared" si="70"/>
        <v>#DIV/0!</v>
      </c>
      <c r="U233" s="30" t="e">
        <f t="shared" si="71"/>
        <v>#DIV/0!</v>
      </c>
      <c r="V233" s="30" t="e">
        <f t="shared" si="72"/>
        <v>#DIV/0!</v>
      </c>
    </row>
    <row r="234" spans="1:22" s="26" customFormat="1" x14ac:dyDescent="0.2">
      <c r="A234" s="26" t="s">
        <v>41</v>
      </c>
      <c r="B234" s="26" t="s">
        <v>35</v>
      </c>
      <c r="C234" s="26" t="s">
        <v>58</v>
      </c>
      <c r="D234" s="27" t="s">
        <v>272</v>
      </c>
      <c r="E234" s="28" t="s">
        <v>273</v>
      </c>
      <c r="F234" s="29">
        <v>1343972</v>
      </c>
      <c r="G234" s="29">
        <v>0</v>
      </c>
      <c r="H234" s="29">
        <f>+I234-F234</f>
        <v>49900</v>
      </c>
      <c r="I234" s="29">
        <f>+'[1]PARA EL INFORME DE FEBRERO (3)'!F205</f>
        <v>1393872</v>
      </c>
      <c r="J234" s="29">
        <f>+F234+H234</f>
        <v>1393872</v>
      </c>
      <c r="K234" s="29">
        <f>+'[1]PARA EL INFORME DE FEBRERO (3)'!E205</f>
        <v>568361</v>
      </c>
      <c r="L234" s="29">
        <v>0</v>
      </c>
      <c r="M234" s="29">
        <f>+'[1]PARA EL INFORME DE FEBRERO (3)'!I205</f>
        <v>318301.7</v>
      </c>
      <c r="N234" s="29">
        <f>+'[1]PARA EL INFORME DE FEBRERO (3)'!G205</f>
        <v>374101.59</v>
      </c>
      <c r="O234" s="29">
        <f t="shared" ref="O234:O242" si="75">+K234-N234</f>
        <v>194259.40999999997</v>
      </c>
      <c r="P234" s="29">
        <f t="shared" si="58"/>
        <v>825511</v>
      </c>
      <c r="Q234" s="29">
        <f t="shared" si="59"/>
        <v>1019770.4099999999</v>
      </c>
      <c r="R234" s="29">
        <f>+'[1]PARA EL INFORME DE FEBRERO (3)'!H205</f>
        <v>0</v>
      </c>
      <c r="S234" s="29">
        <f t="shared" si="69"/>
        <v>374101.59</v>
      </c>
      <c r="T234" s="30">
        <f t="shared" si="70"/>
        <v>65.821122490811305</v>
      </c>
      <c r="U234" s="30">
        <f t="shared" si="71"/>
        <v>22.83579123477622</v>
      </c>
      <c r="V234" s="30">
        <f t="shared" si="72"/>
        <v>26.839020369158717</v>
      </c>
    </row>
    <row r="235" spans="1:22" s="26" customFormat="1" ht="15" x14ac:dyDescent="0.2">
      <c r="A235" s="31" t="s">
        <v>41</v>
      </c>
      <c r="B235" s="31" t="s">
        <v>38</v>
      </c>
      <c r="C235" s="31" t="s">
        <v>34</v>
      </c>
      <c r="D235" s="27" t="s">
        <v>274</v>
      </c>
      <c r="E235" s="28" t="s">
        <v>275</v>
      </c>
      <c r="F235" s="29">
        <v>100</v>
      </c>
      <c r="G235" s="29">
        <v>0</v>
      </c>
      <c r="H235" s="29">
        <f>+I235-F235</f>
        <v>0</v>
      </c>
      <c r="I235" s="29">
        <f>+'[1]PARA EL INFORME DE FEBRERO (3)'!F206</f>
        <v>100</v>
      </c>
      <c r="J235" s="29">
        <f>+F235+H235</f>
        <v>100</v>
      </c>
      <c r="K235" s="29">
        <f>+'[1]PARA EL INFORME DE FEBRERO (3)'!E206</f>
        <v>0</v>
      </c>
      <c r="L235" s="29">
        <v>0</v>
      </c>
      <c r="M235" s="29">
        <f>+'[1]PARA EL INFORME DE FEBRERO (3)'!I206</f>
        <v>0</v>
      </c>
      <c r="N235" s="29">
        <f>+'[1]PARA EL INFORME DE FEBRERO (3)'!G206</f>
        <v>0</v>
      </c>
      <c r="O235" s="29">
        <f t="shared" si="75"/>
        <v>0</v>
      </c>
      <c r="P235" s="29">
        <f t="shared" si="58"/>
        <v>100</v>
      </c>
      <c r="Q235" s="29">
        <f t="shared" si="59"/>
        <v>100</v>
      </c>
      <c r="R235" s="29">
        <f>+'[1]PARA EL INFORME DE FEBRERO (3)'!H206</f>
        <v>0</v>
      </c>
      <c r="S235" s="29">
        <f t="shared" si="69"/>
        <v>0</v>
      </c>
      <c r="T235" s="30">
        <v>0</v>
      </c>
      <c r="U235" s="30">
        <f t="shared" si="71"/>
        <v>0</v>
      </c>
      <c r="V235" s="30">
        <f t="shared" si="72"/>
        <v>0</v>
      </c>
    </row>
    <row r="236" spans="1:22" s="26" customFormat="1" hidden="1" x14ac:dyDescent="0.2">
      <c r="A236" s="26" t="s">
        <v>41</v>
      </c>
      <c r="B236" s="26" t="s">
        <v>48</v>
      </c>
      <c r="C236" s="26" t="s">
        <v>34</v>
      </c>
      <c r="D236" s="27"/>
      <c r="E236" s="28"/>
      <c r="F236" s="29"/>
      <c r="G236" s="29"/>
      <c r="H236" s="29">
        <f>+I236-F236</f>
        <v>0</v>
      </c>
      <c r="I236" s="29">
        <f>+'[1]PARA EL INFORME DE FEBRERO (3)'!F207</f>
        <v>0</v>
      </c>
      <c r="J236" s="29">
        <f>+F236+H236</f>
        <v>0</v>
      </c>
      <c r="K236" s="29">
        <f>+'[1]PARA EL INFORME DE FEBRERO (3)'!E207</f>
        <v>0</v>
      </c>
      <c r="L236" s="29">
        <v>0</v>
      </c>
      <c r="M236" s="29">
        <f>+'[1]PARA EL INFORME DE FEBRERO (3)'!I207</f>
        <v>0</v>
      </c>
      <c r="N236" s="29">
        <f>+'[1]PARA EL INFORME DE FEBRERO (3)'!G207</f>
        <v>0</v>
      </c>
      <c r="O236" s="29">
        <f t="shared" si="75"/>
        <v>0</v>
      </c>
      <c r="P236" s="29">
        <f t="shared" si="58"/>
        <v>0</v>
      </c>
      <c r="Q236" s="29">
        <f t="shared" si="59"/>
        <v>0</v>
      </c>
      <c r="R236" s="29">
        <f>+'[1]PARA EL INFORME DE FEBRERO (3)'!H207</f>
        <v>0</v>
      </c>
      <c r="S236" s="29">
        <f t="shared" si="69"/>
        <v>0</v>
      </c>
      <c r="T236" s="30" t="e">
        <f t="shared" si="70"/>
        <v>#DIV/0!</v>
      </c>
      <c r="U236" s="30" t="e">
        <f t="shared" si="71"/>
        <v>#DIV/0!</v>
      </c>
      <c r="V236" s="30" t="e">
        <f t="shared" si="72"/>
        <v>#DIV/0!</v>
      </c>
    </row>
    <row r="237" spans="1:22" s="26" customFormat="1" x14ac:dyDescent="0.2">
      <c r="A237" s="26" t="s">
        <v>41</v>
      </c>
      <c r="B237" s="26" t="s">
        <v>51</v>
      </c>
      <c r="C237" s="26" t="s">
        <v>34</v>
      </c>
      <c r="D237" s="27" t="s">
        <v>282</v>
      </c>
      <c r="E237" s="28" t="s">
        <v>283</v>
      </c>
      <c r="F237" s="29">
        <v>425622</v>
      </c>
      <c r="G237" s="29">
        <v>0</v>
      </c>
      <c r="H237" s="29">
        <f>+I237-F237</f>
        <v>609597</v>
      </c>
      <c r="I237" s="29">
        <f>+'[1]PARA EL INFORME DE FEBRERO (3)'!F208</f>
        <v>1035219</v>
      </c>
      <c r="J237" s="29">
        <f>+F237+H237</f>
        <v>1035219</v>
      </c>
      <c r="K237" s="29">
        <f>+'[1]PARA EL INFORME DE FEBRERO (3)'!E208</f>
        <v>1035219</v>
      </c>
      <c r="L237" s="29">
        <v>0</v>
      </c>
      <c r="M237" s="29">
        <f>+'[1]PARA EL INFORME DE FEBRERO (3)'!I208</f>
        <v>0</v>
      </c>
      <c r="N237" s="29">
        <f>+'[1]PARA EL INFORME DE FEBRERO (3)'!G208</f>
        <v>0</v>
      </c>
      <c r="O237" s="29">
        <f t="shared" si="75"/>
        <v>1035219</v>
      </c>
      <c r="P237" s="29">
        <f t="shared" si="58"/>
        <v>0</v>
      </c>
      <c r="Q237" s="29">
        <f t="shared" si="59"/>
        <v>1035219</v>
      </c>
      <c r="R237" s="29">
        <f>+'[1]PARA EL INFORME DE FEBRERO (3)'!H208</f>
        <v>0</v>
      </c>
      <c r="S237" s="29">
        <f t="shared" si="69"/>
        <v>0</v>
      </c>
      <c r="T237" s="30">
        <f t="shared" si="70"/>
        <v>0</v>
      </c>
      <c r="U237" s="30">
        <f t="shared" si="71"/>
        <v>0</v>
      </c>
      <c r="V237" s="30">
        <f t="shared" si="72"/>
        <v>0</v>
      </c>
    </row>
    <row r="238" spans="1:22" s="26" customFormat="1" x14ac:dyDescent="0.2">
      <c r="D238" s="27" t="s">
        <v>286</v>
      </c>
      <c r="E238" s="28" t="s">
        <v>287</v>
      </c>
      <c r="F238" s="29">
        <f>SUM(F239:F242)</f>
        <v>690490</v>
      </c>
      <c r="G238" s="29">
        <f t="shared" ref="G238:S238" si="76">SUM(G239:G242)</f>
        <v>0</v>
      </c>
      <c r="H238" s="29">
        <f t="shared" si="76"/>
        <v>384209</v>
      </c>
      <c r="I238" s="29">
        <f t="shared" si="76"/>
        <v>1074699</v>
      </c>
      <c r="J238" s="29">
        <f t="shared" si="76"/>
        <v>1074699</v>
      </c>
      <c r="K238" s="29">
        <f t="shared" si="76"/>
        <v>1074599</v>
      </c>
      <c r="L238" s="29">
        <v>-18494.919999999998</v>
      </c>
      <c r="M238" s="29">
        <f t="shared" si="76"/>
        <v>402703.88</v>
      </c>
      <c r="N238" s="29">
        <f t="shared" si="76"/>
        <v>1074081.8799999999</v>
      </c>
      <c r="O238" s="29">
        <f t="shared" si="75"/>
        <v>517.12000000011176</v>
      </c>
      <c r="P238" s="29">
        <f t="shared" si="58"/>
        <v>100</v>
      </c>
      <c r="Q238" s="29">
        <f t="shared" si="59"/>
        <v>617.12000000011176</v>
      </c>
      <c r="R238" s="29">
        <f t="shared" si="76"/>
        <v>159636</v>
      </c>
      <c r="S238" s="29">
        <f t="shared" si="76"/>
        <v>914445.88</v>
      </c>
      <c r="T238" s="30">
        <f t="shared" si="70"/>
        <v>99.95187786327736</v>
      </c>
      <c r="U238" s="30">
        <f t="shared" si="71"/>
        <v>37.47131801555598</v>
      </c>
      <c r="V238" s="30">
        <f t="shared" si="72"/>
        <v>99.942577410046894</v>
      </c>
    </row>
    <row r="239" spans="1:22" s="26" customFormat="1" hidden="1" x14ac:dyDescent="0.2">
      <c r="A239" s="26" t="s">
        <v>41</v>
      </c>
      <c r="B239" s="26" t="s">
        <v>63</v>
      </c>
      <c r="C239" s="26" t="s">
        <v>38</v>
      </c>
      <c r="D239" s="27" t="s">
        <v>290</v>
      </c>
      <c r="E239" s="28" t="s">
        <v>291</v>
      </c>
      <c r="F239" s="29">
        <v>100</v>
      </c>
      <c r="G239" s="29"/>
      <c r="H239" s="29">
        <f>+I239-F239</f>
        <v>0</v>
      </c>
      <c r="I239" s="29">
        <f>+'[1]PARA EL INFORME DE FEBRERO (3)'!F209</f>
        <v>100</v>
      </c>
      <c r="J239" s="29">
        <f>+F239+H239</f>
        <v>100</v>
      </c>
      <c r="K239" s="29">
        <f>+'[1]PARA EL INFORME DE FEBRERO (3)'!E209</f>
        <v>100</v>
      </c>
      <c r="L239" s="29"/>
      <c r="M239" s="29">
        <f>+'[1]PARA EL INFORME DE FEBRERO (3)'!I209</f>
        <v>0</v>
      </c>
      <c r="N239" s="29">
        <f>+'[1]PARA EL INFORME DE FEBRERO (3)'!G209</f>
        <v>0</v>
      </c>
      <c r="O239" s="29">
        <f t="shared" si="75"/>
        <v>100</v>
      </c>
      <c r="P239" s="29">
        <f t="shared" si="58"/>
        <v>0</v>
      </c>
      <c r="Q239" s="29">
        <f t="shared" si="59"/>
        <v>100</v>
      </c>
      <c r="R239" s="29">
        <f>+'[1]PARA EL INFORME DE FEBRERO (3)'!H209</f>
        <v>0</v>
      </c>
      <c r="S239" s="29">
        <f t="shared" si="69"/>
        <v>0</v>
      </c>
      <c r="T239" s="30">
        <f t="shared" si="70"/>
        <v>0</v>
      </c>
      <c r="U239" s="30">
        <f t="shared" si="71"/>
        <v>0</v>
      </c>
      <c r="V239" s="30">
        <f t="shared" si="72"/>
        <v>0</v>
      </c>
    </row>
    <row r="240" spans="1:22" s="26" customFormat="1" hidden="1" x14ac:dyDescent="0.2">
      <c r="A240" s="26" t="s">
        <v>41</v>
      </c>
      <c r="B240" s="26" t="s">
        <v>63</v>
      </c>
      <c r="C240" s="26" t="s">
        <v>41</v>
      </c>
      <c r="D240" s="27" t="s">
        <v>292</v>
      </c>
      <c r="E240" s="28" t="s">
        <v>293</v>
      </c>
      <c r="F240" s="29">
        <v>18595</v>
      </c>
      <c r="G240" s="29"/>
      <c r="H240" s="29">
        <f>+I240-F240</f>
        <v>0</v>
      </c>
      <c r="I240" s="29">
        <f>+'[1]PARA EL INFORME DE FEBRERO (3)'!F210</f>
        <v>18595</v>
      </c>
      <c r="J240" s="29">
        <f>+F240+H240</f>
        <v>18595</v>
      </c>
      <c r="K240" s="29">
        <f>+'[1]PARA EL INFORME DE FEBRERO (3)'!E210</f>
        <v>18495</v>
      </c>
      <c r="L240" s="29"/>
      <c r="M240" s="29">
        <f>+'[1]PARA EL INFORME DE FEBRERO (3)'!I210</f>
        <v>18494.919999999998</v>
      </c>
      <c r="N240" s="29">
        <f>+'[1]PARA EL INFORME DE FEBRERO (3)'!G210</f>
        <v>18494.919999999998</v>
      </c>
      <c r="O240" s="29">
        <f t="shared" si="75"/>
        <v>8.000000000174623E-2</v>
      </c>
      <c r="P240" s="29">
        <f t="shared" si="58"/>
        <v>100</v>
      </c>
      <c r="Q240" s="29">
        <f t="shared" si="59"/>
        <v>100.08000000000175</v>
      </c>
      <c r="R240" s="29">
        <f>+'[1]PARA EL INFORME DE FEBRERO (3)'!H210</f>
        <v>0</v>
      </c>
      <c r="S240" s="29">
        <f t="shared" si="69"/>
        <v>18494.919999999998</v>
      </c>
      <c r="T240" s="30">
        <f t="shared" si="70"/>
        <v>99.999567450662326</v>
      </c>
      <c r="U240" s="30">
        <f t="shared" si="71"/>
        <v>99.461790803979554</v>
      </c>
      <c r="V240" s="30">
        <f t="shared" si="72"/>
        <v>99.461790803979554</v>
      </c>
    </row>
    <row r="241" spans="1:22" s="26" customFormat="1" hidden="1" x14ac:dyDescent="0.2">
      <c r="A241" s="26" t="s">
        <v>41</v>
      </c>
      <c r="B241" s="26" t="s">
        <v>63</v>
      </c>
      <c r="C241" s="26" t="s">
        <v>48</v>
      </c>
      <c r="D241" s="27" t="s">
        <v>294</v>
      </c>
      <c r="E241" s="28" t="s">
        <v>295</v>
      </c>
      <c r="F241" s="29">
        <v>100</v>
      </c>
      <c r="G241" s="29"/>
      <c r="H241" s="29">
        <f>+I241-F241</f>
        <v>0</v>
      </c>
      <c r="I241" s="29">
        <f>+'[1]PARA EL INFORME DE FEBRERO (3)'!F211</f>
        <v>100</v>
      </c>
      <c r="J241" s="29">
        <f>+F241+H241</f>
        <v>100</v>
      </c>
      <c r="K241" s="29">
        <f>+'[1]PARA EL INFORME DE FEBRERO (3)'!E211</f>
        <v>100</v>
      </c>
      <c r="L241" s="29"/>
      <c r="M241" s="29">
        <f>+'[1]PARA EL INFORME DE FEBRERO (3)'!I211</f>
        <v>0</v>
      </c>
      <c r="N241" s="29">
        <f>+'[1]PARA EL INFORME DE FEBRERO (3)'!G211</f>
        <v>0</v>
      </c>
      <c r="O241" s="29">
        <f t="shared" si="75"/>
        <v>100</v>
      </c>
      <c r="P241" s="29">
        <f t="shared" si="58"/>
        <v>0</v>
      </c>
      <c r="Q241" s="29">
        <f t="shared" si="59"/>
        <v>100</v>
      </c>
      <c r="R241" s="29">
        <f>+'[1]PARA EL INFORME DE FEBRERO (3)'!H211</f>
        <v>0</v>
      </c>
      <c r="S241" s="29">
        <f t="shared" si="69"/>
        <v>0</v>
      </c>
      <c r="T241" s="30">
        <f t="shared" si="70"/>
        <v>0</v>
      </c>
      <c r="U241" s="30">
        <f t="shared" si="71"/>
        <v>0</v>
      </c>
      <c r="V241" s="30">
        <f t="shared" si="72"/>
        <v>0</v>
      </c>
    </row>
    <row r="242" spans="1:22" s="26" customFormat="1" hidden="1" x14ac:dyDescent="0.2">
      <c r="A242" s="26" t="s">
        <v>41</v>
      </c>
      <c r="B242" s="26" t="s">
        <v>63</v>
      </c>
      <c r="C242" s="26" t="s">
        <v>135</v>
      </c>
      <c r="D242" s="27" t="s">
        <v>298</v>
      </c>
      <c r="E242" s="28" t="s">
        <v>299</v>
      </c>
      <c r="F242" s="29">
        <v>671695</v>
      </c>
      <c r="G242" s="29"/>
      <c r="H242" s="29">
        <f>+I242-F242</f>
        <v>384209</v>
      </c>
      <c r="I242" s="29">
        <f>+'[1]PARA EL INFORME DE FEBRERO (3)'!F212</f>
        <v>1055904</v>
      </c>
      <c r="J242" s="29">
        <f>+F242+H242</f>
        <v>1055904</v>
      </c>
      <c r="K242" s="29">
        <f>+'[1]PARA EL INFORME DE FEBRERO (3)'!E212</f>
        <v>1055904</v>
      </c>
      <c r="L242" s="29">
        <v>0</v>
      </c>
      <c r="M242" s="29">
        <f>+'[1]PARA EL INFORME DE FEBRERO (3)'!I212</f>
        <v>384208.96</v>
      </c>
      <c r="N242" s="29">
        <f>+'[1]PARA EL INFORME DE FEBRERO (3)'!G212</f>
        <v>1055586.96</v>
      </c>
      <c r="O242" s="29">
        <f t="shared" si="75"/>
        <v>317.04000000003725</v>
      </c>
      <c r="P242" s="29">
        <f t="shared" si="58"/>
        <v>0</v>
      </c>
      <c r="Q242" s="29">
        <f t="shared" si="59"/>
        <v>317.04000000003725</v>
      </c>
      <c r="R242" s="29">
        <f>+'[1]PARA EL INFORME DE FEBRERO (3)'!H212</f>
        <v>159636</v>
      </c>
      <c r="S242" s="29">
        <f t="shared" si="69"/>
        <v>895950.96</v>
      </c>
      <c r="T242" s="30">
        <f t="shared" si="70"/>
        <v>99.969974543140282</v>
      </c>
      <c r="U242" s="30">
        <f t="shared" si="71"/>
        <v>36.386732127163079</v>
      </c>
      <c r="V242" s="30">
        <f t="shared" si="72"/>
        <v>99.969974543140282</v>
      </c>
    </row>
    <row r="243" spans="1:22" s="26" customFormat="1" ht="22.5" customHeight="1" x14ac:dyDescent="0.2">
      <c r="D243" s="24"/>
      <c r="E243" s="24" t="s">
        <v>369</v>
      </c>
      <c r="F243" s="25">
        <f>SUM(F244:F245)</f>
        <v>3900000</v>
      </c>
      <c r="G243" s="25">
        <f t="shared" ref="G243:O243" si="77">SUM(G244:G245)</f>
        <v>0</v>
      </c>
      <c r="H243" s="25">
        <f t="shared" si="77"/>
        <v>0</v>
      </c>
      <c r="I243" s="25">
        <f t="shared" si="77"/>
        <v>3900000</v>
      </c>
      <c r="J243" s="25">
        <f t="shared" si="77"/>
        <v>3900000</v>
      </c>
      <c r="K243" s="25">
        <f t="shared" si="77"/>
        <v>1680000</v>
      </c>
      <c r="L243" s="25">
        <f t="shared" si="77"/>
        <v>0</v>
      </c>
      <c r="M243" s="25">
        <f t="shared" si="77"/>
        <v>0</v>
      </c>
      <c r="N243" s="25">
        <f t="shared" si="77"/>
        <v>0</v>
      </c>
      <c r="O243" s="25">
        <f t="shared" si="77"/>
        <v>1680000</v>
      </c>
      <c r="P243" s="25">
        <f>SUM(P244:P245)</f>
        <v>2220000</v>
      </c>
      <c r="Q243" s="25">
        <f>SUM(Q244:Q245)</f>
        <v>3900000</v>
      </c>
      <c r="R243" s="25">
        <f>SUM(R244:R245)</f>
        <v>0</v>
      </c>
      <c r="S243" s="25">
        <f t="shared" si="69"/>
        <v>0</v>
      </c>
      <c r="T243" s="24">
        <f t="shared" si="70"/>
        <v>0</v>
      </c>
      <c r="U243" s="24">
        <f t="shared" si="71"/>
        <v>0</v>
      </c>
      <c r="V243" s="24">
        <f t="shared" si="72"/>
        <v>0</v>
      </c>
    </row>
    <row r="244" spans="1:22" s="26" customFormat="1" x14ac:dyDescent="0.2">
      <c r="A244" s="26" t="s">
        <v>58</v>
      </c>
      <c r="B244" s="26" t="s">
        <v>34</v>
      </c>
      <c r="C244" s="26" t="s">
        <v>38</v>
      </c>
      <c r="D244" s="27" t="s">
        <v>370</v>
      </c>
      <c r="E244" s="28" t="s">
        <v>371</v>
      </c>
      <c r="F244" s="29">
        <v>100000</v>
      </c>
      <c r="G244" s="29">
        <v>0</v>
      </c>
      <c r="H244" s="29">
        <f>+I244-F244</f>
        <v>0</v>
      </c>
      <c r="I244" s="29">
        <f>+'[1]PARA EL INFORME DE FEBRERO (3)'!F213</f>
        <v>100000</v>
      </c>
      <c r="J244" s="29">
        <f>+F244+H244</f>
        <v>100000</v>
      </c>
      <c r="K244" s="29">
        <f>+'[1]PARA EL INFORME DE FEBRERO (3)'!E213</f>
        <v>100000</v>
      </c>
      <c r="L244" s="29">
        <v>0</v>
      </c>
      <c r="M244" s="29">
        <f>+'[1]PARA EL INFORME DE FEBRERO (3)'!I213</f>
        <v>0</v>
      </c>
      <c r="N244" s="29">
        <f>+'[1]PARA EL INFORME DE FEBRERO (3)'!G213</f>
        <v>0</v>
      </c>
      <c r="O244" s="29">
        <f>+K244-N244</f>
        <v>100000</v>
      </c>
      <c r="P244" s="29">
        <f t="shared" si="58"/>
        <v>0</v>
      </c>
      <c r="Q244" s="29">
        <f t="shared" si="59"/>
        <v>100000</v>
      </c>
      <c r="R244" s="29">
        <f>+'[1]PARA EL INFORME DE FEBRERO (3)'!H213</f>
        <v>0</v>
      </c>
      <c r="S244" s="29">
        <f t="shared" si="69"/>
        <v>0</v>
      </c>
      <c r="T244" s="30">
        <f t="shared" si="70"/>
        <v>0</v>
      </c>
      <c r="U244" s="30">
        <f t="shared" si="71"/>
        <v>0</v>
      </c>
      <c r="V244" s="30">
        <f t="shared" si="72"/>
        <v>0</v>
      </c>
    </row>
    <row r="245" spans="1:22" s="26" customFormat="1" x14ac:dyDescent="0.2">
      <c r="A245" s="26" t="s">
        <v>58</v>
      </c>
      <c r="B245" s="26" t="s">
        <v>41</v>
      </c>
      <c r="C245" s="26" t="s">
        <v>63</v>
      </c>
      <c r="D245" s="27" t="s">
        <v>372</v>
      </c>
      <c r="E245" s="28" t="s">
        <v>373</v>
      </c>
      <c r="F245" s="29">
        <v>3800000</v>
      </c>
      <c r="G245" s="29">
        <v>0</v>
      </c>
      <c r="H245" s="29">
        <f>+I245-F245</f>
        <v>0</v>
      </c>
      <c r="I245" s="29">
        <f>+'[1]PARA EL INFORME DE FEBRERO (3)'!F214</f>
        <v>3800000</v>
      </c>
      <c r="J245" s="29">
        <f>+F245+H245</f>
        <v>3800000</v>
      </c>
      <c r="K245" s="29">
        <f>+'[1]PARA EL INFORME DE FEBRERO (3)'!E214</f>
        <v>1580000</v>
      </c>
      <c r="L245" s="29">
        <v>0</v>
      </c>
      <c r="M245" s="29">
        <f>+'[1]PARA EL INFORME DE FEBRERO (3)'!I214</f>
        <v>0</v>
      </c>
      <c r="N245" s="29">
        <f>+'[1]PARA EL INFORME DE FEBRERO (3)'!G214</f>
        <v>0</v>
      </c>
      <c r="O245" s="29">
        <f>+K245-N245</f>
        <v>1580000</v>
      </c>
      <c r="P245" s="29">
        <f t="shared" si="58"/>
        <v>2220000</v>
      </c>
      <c r="Q245" s="29">
        <f t="shared" si="59"/>
        <v>3800000</v>
      </c>
      <c r="R245" s="29">
        <f>+'[1]PARA EL INFORME DE FEBRERO (3)'!H214</f>
        <v>0</v>
      </c>
      <c r="S245" s="29">
        <f t="shared" si="69"/>
        <v>0</v>
      </c>
      <c r="T245" s="30">
        <f t="shared" si="70"/>
        <v>0</v>
      </c>
      <c r="U245" s="30">
        <f t="shared" si="71"/>
        <v>0</v>
      </c>
      <c r="V245" s="30">
        <f t="shared" si="72"/>
        <v>0</v>
      </c>
    </row>
    <row r="246" spans="1:22" s="31" customFormat="1" ht="24.75" customHeight="1" x14ac:dyDescent="0.2">
      <c r="A246" s="26"/>
      <c r="B246" s="26"/>
      <c r="C246" s="26"/>
      <c r="D246" s="24"/>
      <c r="E246" s="24" t="s">
        <v>374</v>
      </c>
      <c r="F246" s="25">
        <f>SUM(F247:F259)</f>
        <v>132471169</v>
      </c>
      <c r="G246" s="25">
        <f t="shared" ref="G246:S246" si="78">SUM(G247:G259)</f>
        <v>0</v>
      </c>
      <c r="H246" s="25">
        <f t="shared" si="78"/>
        <v>-862847</v>
      </c>
      <c r="I246" s="25">
        <f t="shared" si="78"/>
        <v>131608322</v>
      </c>
      <c r="J246" s="25">
        <f t="shared" si="78"/>
        <v>131608322</v>
      </c>
      <c r="K246" s="25">
        <f t="shared" si="78"/>
        <v>38519017</v>
      </c>
      <c r="L246" s="25">
        <f t="shared" si="78"/>
        <v>13470796.529999999</v>
      </c>
      <c r="M246" s="25">
        <f t="shared" si="78"/>
        <v>178528.72</v>
      </c>
      <c r="N246" s="25">
        <f t="shared" si="78"/>
        <v>203476.72</v>
      </c>
      <c r="O246" s="25">
        <f>SUM(O247:O259)</f>
        <v>38315540.280000001</v>
      </c>
      <c r="P246" s="25">
        <f>SUM(P247:P259)</f>
        <v>93089305</v>
      </c>
      <c r="Q246" s="25">
        <f>SUM(Q247:Q259)</f>
        <v>131404845.28</v>
      </c>
      <c r="R246" s="25">
        <f>SUM(R247:R259)</f>
        <v>0</v>
      </c>
      <c r="S246" s="25">
        <f t="shared" si="78"/>
        <v>203476.72</v>
      </c>
      <c r="T246" s="24">
        <f>+N246/K246*100</f>
        <v>0.52825003296423689</v>
      </c>
      <c r="U246" s="24">
        <f t="shared" si="71"/>
        <v>0.13565154337276636</v>
      </c>
      <c r="V246" s="24">
        <f t="shared" si="72"/>
        <v>0.15460779144346207</v>
      </c>
    </row>
    <row r="247" spans="1:22" s="26" customFormat="1" ht="15" x14ac:dyDescent="0.2">
      <c r="A247" s="31" t="s">
        <v>48</v>
      </c>
      <c r="B247" s="31" t="s">
        <v>34</v>
      </c>
      <c r="C247" s="31" t="s">
        <v>38</v>
      </c>
      <c r="D247" s="27" t="s">
        <v>375</v>
      </c>
      <c r="E247" s="28" t="s">
        <v>376</v>
      </c>
      <c r="F247" s="29">
        <v>5846490</v>
      </c>
      <c r="G247" s="29">
        <v>0</v>
      </c>
      <c r="H247" s="29">
        <f t="shared" ref="H247:H258" si="79">+I247-F247</f>
        <v>1194890</v>
      </c>
      <c r="I247" s="29">
        <f>+'[1]PARA EL INFORME DE FEBRERO (3)'!F215</f>
        <v>7041380</v>
      </c>
      <c r="J247" s="29">
        <f t="shared" ref="J247:J258" si="80">+F247+H247</f>
        <v>7041380</v>
      </c>
      <c r="K247" s="29">
        <f>+'[1]PARA EL INFORME DE FEBRERO (3)'!E215</f>
        <v>1219890</v>
      </c>
      <c r="L247" s="29">
        <v>450117.49</v>
      </c>
      <c r="M247" s="29">
        <f>+'[1]PARA EL INFORME DE FEBRERO (3)'!I215</f>
        <v>0</v>
      </c>
      <c r="N247" s="29">
        <f>+'[1]PARA EL INFORME DE FEBRERO (3)'!G215</f>
        <v>0</v>
      </c>
      <c r="O247" s="29">
        <f>+K247-N247</f>
        <v>1219890</v>
      </c>
      <c r="P247" s="29">
        <f t="shared" ref="P247:P269" si="81">+J247-K247</f>
        <v>5821490</v>
      </c>
      <c r="Q247" s="29">
        <f t="shared" ref="Q247:Q269" si="82">+J247-N247</f>
        <v>7041380</v>
      </c>
      <c r="R247" s="29">
        <f>+'[1]PARA EL INFORME DE FEBRERO (3)'!H215</f>
        <v>0</v>
      </c>
      <c r="S247" s="29">
        <f t="shared" si="69"/>
        <v>0</v>
      </c>
      <c r="T247" s="30">
        <f>+N247/K247*100</f>
        <v>0</v>
      </c>
      <c r="U247" s="30">
        <f t="shared" si="71"/>
        <v>0</v>
      </c>
      <c r="V247" s="30">
        <f t="shared" si="72"/>
        <v>0</v>
      </c>
    </row>
    <row r="248" spans="1:22" s="26" customFormat="1" x14ac:dyDescent="0.2">
      <c r="A248" s="26" t="s">
        <v>48</v>
      </c>
      <c r="B248" s="26" t="s">
        <v>34</v>
      </c>
      <c r="C248" s="26" t="s">
        <v>41</v>
      </c>
      <c r="D248" s="27" t="s">
        <v>377</v>
      </c>
      <c r="E248" s="28" t="s">
        <v>378</v>
      </c>
      <c r="F248" s="29">
        <v>42310</v>
      </c>
      <c r="G248" s="29">
        <v>0</v>
      </c>
      <c r="H248" s="29">
        <f t="shared" si="79"/>
        <v>0</v>
      </c>
      <c r="I248" s="29">
        <f>+'[1]PARA EL INFORME DE FEBRERO (3)'!F216</f>
        <v>42310</v>
      </c>
      <c r="J248" s="29">
        <f t="shared" si="80"/>
        <v>42310</v>
      </c>
      <c r="K248" s="29">
        <f>+'[1]PARA EL INFORME DE FEBRERO (3)'!E216</f>
        <v>0</v>
      </c>
      <c r="L248" s="29">
        <v>0</v>
      </c>
      <c r="M248" s="29">
        <f>+'[1]PARA EL INFORME DE FEBRERO (3)'!I216</f>
        <v>0</v>
      </c>
      <c r="N248" s="29">
        <f>+'[1]PARA EL INFORME DE FEBRERO (3)'!G216</f>
        <v>0</v>
      </c>
      <c r="O248" s="29">
        <f t="shared" ref="O248:O263" si="83">+K248-N248</f>
        <v>0</v>
      </c>
      <c r="P248" s="29">
        <f t="shared" si="81"/>
        <v>42310</v>
      </c>
      <c r="Q248" s="29">
        <f t="shared" si="82"/>
        <v>42310</v>
      </c>
      <c r="R248" s="29">
        <f>+'[1]PARA EL INFORME DE FEBRERO (3)'!H216</f>
        <v>0</v>
      </c>
      <c r="S248" s="29">
        <f t="shared" si="69"/>
        <v>0</v>
      </c>
      <c r="T248" s="30">
        <v>0</v>
      </c>
      <c r="U248" s="30">
        <f t="shared" si="71"/>
        <v>0</v>
      </c>
      <c r="V248" s="30">
        <f t="shared" si="72"/>
        <v>0</v>
      </c>
    </row>
    <row r="249" spans="1:22" s="26" customFormat="1" x14ac:dyDescent="0.2">
      <c r="A249" s="26" t="s">
        <v>48</v>
      </c>
      <c r="B249" s="26" t="s">
        <v>35</v>
      </c>
      <c r="C249" s="26" t="s">
        <v>35</v>
      </c>
      <c r="D249" s="27" t="s">
        <v>379</v>
      </c>
      <c r="E249" s="28" t="s">
        <v>380</v>
      </c>
      <c r="F249" s="29">
        <v>25000</v>
      </c>
      <c r="G249" s="29">
        <v>0</v>
      </c>
      <c r="H249" s="29">
        <f t="shared" si="79"/>
        <v>320272</v>
      </c>
      <c r="I249" s="29">
        <f>+'[1]PARA EL INFORME DE FEBRERO (3)'!F217</f>
        <v>345272</v>
      </c>
      <c r="J249" s="29">
        <f t="shared" si="80"/>
        <v>345272</v>
      </c>
      <c r="K249" s="29">
        <f>+'[1]PARA EL INFORME DE FEBRERO (3)'!E217</f>
        <v>320272</v>
      </c>
      <c r="L249" s="29">
        <v>411520.12</v>
      </c>
      <c r="M249" s="29">
        <f>+'[1]PARA EL INFORME DE FEBRERO (3)'!I217</f>
        <v>0</v>
      </c>
      <c r="N249" s="29">
        <f>+'[1]PARA EL INFORME DE FEBRERO (3)'!G217</f>
        <v>0</v>
      </c>
      <c r="O249" s="29">
        <f t="shared" si="83"/>
        <v>320272</v>
      </c>
      <c r="P249" s="29">
        <f t="shared" si="81"/>
        <v>25000</v>
      </c>
      <c r="Q249" s="29">
        <f t="shared" si="82"/>
        <v>345272</v>
      </c>
      <c r="R249" s="29">
        <f>+'[1]PARA EL INFORME DE FEBRERO (3)'!H217</f>
        <v>0</v>
      </c>
      <c r="S249" s="29">
        <f t="shared" si="69"/>
        <v>0</v>
      </c>
      <c r="T249" s="30">
        <f t="shared" si="70"/>
        <v>0</v>
      </c>
      <c r="U249" s="30">
        <f t="shared" si="71"/>
        <v>0</v>
      </c>
      <c r="V249" s="30">
        <f t="shared" si="72"/>
        <v>0</v>
      </c>
    </row>
    <row r="250" spans="1:22" s="31" customFormat="1" ht="15" customHeight="1" x14ac:dyDescent="0.2">
      <c r="A250" s="31" t="s">
        <v>48</v>
      </c>
      <c r="B250" s="31" t="s">
        <v>35</v>
      </c>
      <c r="C250" s="31" t="s">
        <v>38</v>
      </c>
      <c r="D250" s="27" t="s">
        <v>381</v>
      </c>
      <c r="E250" s="28" t="s">
        <v>382</v>
      </c>
      <c r="F250" s="29">
        <v>1201262</v>
      </c>
      <c r="G250" s="29">
        <v>0</v>
      </c>
      <c r="H250" s="29">
        <f t="shared" si="79"/>
        <v>-921975</v>
      </c>
      <c r="I250" s="29">
        <f>+'[1]PARA EL INFORME DE FEBRERO (3)'!F218</f>
        <v>279287</v>
      </c>
      <c r="J250" s="29">
        <f t="shared" si="80"/>
        <v>279287</v>
      </c>
      <c r="K250" s="29">
        <f>+'[1]PARA EL INFORME DE FEBRERO (3)'!E218</f>
        <v>27587</v>
      </c>
      <c r="L250" s="29">
        <v>0</v>
      </c>
      <c r="M250" s="29">
        <f>+'[1]PARA EL INFORME DE FEBRERO (3)'!I218</f>
        <v>0</v>
      </c>
      <c r="N250" s="29">
        <f>+'[1]PARA EL INFORME DE FEBRERO (3)'!G218</f>
        <v>0</v>
      </c>
      <c r="O250" s="29">
        <f t="shared" si="83"/>
        <v>27587</v>
      </c>
      <c r="P250" s="29">
        <f t="shared" si="81"/>
        <v>251700</v>
      </c>
      <c r="Q250" s="29">
        <f t="shared" si="82"/>
        <v>279287</v>
      </c>
      <c r="R250" s="29">
        <f>+'[1]PARA EL INFORME DE FEBRERO (3)'!H218</f>
        <v>0</v>
      </c>
      <c r="S250" s="29">
        <f t="shared" si="69"/>
        <v>0</v>
      </c>
      <c r="T250" s="30">
        <f t="shared" si="70"/>
        <v>0</v>
      </c>
      <c r="U250" s="30">
        <f t="shared" si="71"/>
        <v>0</v>
      </c>
      <c r="V250" s="30">
        <f t="shared" si="72"/>
        <v>0</v>
      </c>
    </row>
    <row r="251" spans="1:22" s="26" customFormat="1" x14ac:dyDescent="0.2">
      <c r="A251" s="26" t="s">
        <v>48</v>
      </c>
      <c r="B251" s="26" t="s">
        <v>35</v>
      </c>
      <c r="C251" s="26" t="s">
        <v>41</v>
      </c>
      <c r="D251" s="27" t="s">
        <v>383</v>
      </c>
      <c r="E251" s="28" t="s">
        <v>384</v>
      </c>
      <c r="F251" s="29">
        <v>459399</v>
      </c>
      <c r="G251" s="29">
        <v>0</v>
      </c>
      <c r="H251" s="29">
        <f t="shared" si="79"/>
        <v>0</v>
      </c>
      <c r="I251" s="29">
        <f>+'[1]PARA EL INFORME DE FEBRERO (3)'!F219</f>
        <v>459399</v>
      </c>
      <c r="J251" s="29">
        <f t="shared" si="80"/>
        <v>459399</v>
      </c>
      <c r="K251" s="29">
        <f>+'[1]PARA EL INFORME DE FEBRERO (3)'!E219</f>
        <v>0</v>
      </c>
      <c r="L251" s="29">
        <v>0</v>
      </c>
      <c r="M251" s="29">
        <f>+'[1]PARA EL INFORME DE FEBRERO (3)'!I219</f>
        <v>0</v>
      </c>
      <c r="N251" s="29">
        <f>+'[1]PARA EL INFORME DE FEBRERO (3)'!G219</f>
        <v>0</v>
      </c>
      <c r="O251" s="29">
        <f t="shared" si="83"/>
        <v>0</v>
      </c>
      <c r="P251" s="29">
        <f t="shared" si="81"/>
        <v>459399</v>
      </c>
      <c r="Q251" s="29">
        <f t="shared" si="82"/>
        <v>459399</v>
      </c>
      <c r="R251" s="29">
        <f>+'[1]PARA EL INFORME DE FEBRERO (3)'!H219</f>
        <v>0</v>
      </c>
      <c r="S251" s="29">
        <f t="shared" si="69"/>
        <v>0</v>
      </c>
      <c r="T251" s="30">
        <v>0</v>
      </c>
      <c r="U251" s="30">
        <f t="shared" si="71"/>
        <v>0</v>
      </c>
      <c r="V251" s="30">
        <f t="shared" si="72"/>
        <v>0</v>
      </c>
    </row>
    <row r="252" spans="1:22" s="43" customFormat="1" x14ac:dyDescent="0.2">
      <c r="A252" s="26" t="s">
        <v>48</v>
      </c>
      <c r="B252" s="26" t="s">
        <v>35</v>
      </c>
      <c r="C252" s="26" t="s">
        <v>58</v>
      </c>
      <c r="D252" s="27" t="s">
        <v>385</v>
      </c>
      <c r="E252" s="28" t="s">
        <v>386</v>
      </c>
      <c r="F252" s="29">
        <v>25000</v>
      </c>
      <c r="G252" s="29">
        <v>0</v>
      </c>
      <c r="H252" s="29">
        <f t="shared" si="79"/>
        <v>0</v>
      </c>
      <c r="I252" s="29">
        <f>+'[1]PARA EL INFORME DE FEBRERO (3)'!F220</f>
        <v>25000</v>
      </c>
      <c r="J252" s="29">
        <f t="shared" si="80"/>
        <v>25000</v>
      </c>
      <c r="K252" s="29">
        <f>+'[1]PARA EL INFORME DE FEBRERO (3)'!E220</f>
        <v>0</v>
      </c>
      <c r="L252" s="29">
        <v>0</v>
      </c>
      <c r="M252" s="29">
        <f>+'[1]PARA EL INFORME DE FEBRERO (3)'!I220</f>
        <v>0</v>
      </c>
      <c r="N252" s="29">
        <f>+'[1]PARA EL INFORME DE FEBRERO (3)'!G220</f>
        <v>0</v>
      </c>
      <c r="O252" s="29">
        <f t="shared" si="83"/>
        <v>0</v>
      </c>
      <c r="P252" s="29">
        <f t="shared" si="81"/>
        <v>25000</v>
      </c>
      <c r="Q252" s="29">
        <f t="shared" si="82"/>
        <v>25000</v>
      </c>
      <c r="R252" s="29">
        <f>+'[1]PARA EL INFORME DE FEBRERO (3)'!H220</f>
        <v>0</v>
      </c>
      <c r="S252" s="29">
        <f t="shared" si="69"/>
        <v>0</v>
      </c>
      <c r="T252" s="30">
        <v>0</v>
      </c>
      <c r="U252" s="30">
        <f t="shared" si="71"/>
        <v>0</v>
      </c>
      <c r="V252" s="30">
        <f t="shared" si="72"/>
        <v>0</v>
      </c>
    </row>
    <row r="253" spans="1:22" s="43" customFormat="1" x14ac:dyDescent="0.2">
      <c r="A253" s="26" t="s">
        <v>48</v>
      </c>
      <c r="B253" s="26" t="s">
        <v>35</v>
      </c>
      <c r="C253" s="26" t="s">
        <v>63</v>
      </c>
      <c r="D253" s="27" t="s">
        <v>387</v>
      </c>
      <c r="E253" s="28" t="s">
        <v>388</v>
      </c>
      <c r="F253" s="29">
        <v>62538415</v>
      </c>
      <c r="G253" s="29">
        <v>0</v>
      </c>
      <c r="H253" s="29">
        <f t="shared" si="79"/>
        <v>-684436</v>
      </c>
      <c r="I253" s="29">
        <f>+'[1]PARA EL INFORME DE FEBRERO (3)'!F221</f>
        <v>61853979</v>
      </c>
      <c r="J253" s="29">
        <f t="shared" si="80"/>
        <v>61853979</v>
      </c>
      <c r="K253" s="29">
        <f>+'[1]PARA EL INFORME DE FEBRERO (3)'!E221</f>
        <v>12189184</v>
      </c>
      <c r="L253" s="29">
        <f>423417.6+1640153.99+2155461.76+921974.96+498597.05+51323.47</f>
        <v>5690928.8299999991</v>
      </c>
      <c r="M253" s="29">
        <f>+'[1]PARA EL INFORME DE FEBRERO (3)'!I221</f>
        <v>0</v>
      </c>
      <c r="N253" s="29">
        <f>+'[1]PARA EL INFORME DE FEBRERO (3)'!G221</f>
        <v>0</v>
      </c>
      <c r="O253" s="29">
        <f t="shared" si="83"/>
        <v>12189184</v>
      </c>
      <c r="P253" s="29">
        <f t="shared" si="81"/>
        <v>49664795</v>
      </c>
      <c r="Q253" s="29">
        <f t="shared" si="82"/>
        <v>61853979</v>
      </c>
      <c r="R253" s="29">
        <f>+'[1]PARA EL INFORME DE FEBRERO (3)'!H221</f>
        <v>0</v>
      </c>
      <c r="S253" s="29">
        <f t="shared" si="69"/>
        <v>0</v>
      </c>
      <c r="T253" s="30">
        <f t="shared" si="70"/>
        <v>0</v>
      </c>
      <c r="U253" s="30">
        <f t="shared" si="71"/>
        <v>0</v>
      </c>
      <c r="V253" s="30">
        <f t="shared" si="72"/>
        <v>0</v>
      </c>
    </row>
    <row r="254" spans="1:22" s="43" customFormat="1" x14ac:dyDescent="0.2">
      <c r="A254" s="26" t="s">
        <v>48</v>
      </c>
      <c r="B254" s="26" t="s">
        <v>38</v>
      </c>
      <c r="C254" s="26" t="s">
        <v>35</v>
      </c>
      <c r="D254" s="27" t="s">
        <v>389</v>
      </c>
      <c r="E254" s="28" t="s">
        <v>390</v>
      </c>
      <c r="F254" s="29">
        <v>385897</v>
      </c>
      <c r="G254" s="29">
        <v>0</v>
      </c>
      <c r="H254" s="29">
        <f t="shared" si="79"/>
        <v>0</v>
      </c>
      <c r="I254" s="29">
        <f>+'[1]PARA EL INFORME DE FEBRERO (3)'!F222</f>
        <v>385897</v>
      </c>
      <c r="J254" s="29">
        <f t="shared" si="80"/>
        <v>385897</v>
      </c>
      <c r="K254" s="29">
        <f>+'[1]PARA EL INFORME DE FEBRERO (3)'!E222</f>
        <v>0</v>
      </c>
      <c r="L254" s="29">
        <v>0</v>
      </c>
      <c r="M254" s="29">
        <f>+'[1]PARA EL INFORME DE FEBRERO (3)'!I222</f>
        <v>0</v>
      </c>
      <c r="N254" s="29">
        <f>+'[1]PARA EL INFORME DE FEBRERO (3)'!G222</f>
        <v>0</v>
      </c>
      <c r="O254" s="29">
        <f t="shared" si="83"/>
        <v>0</v>
      </c>
      <c r="P254" s="29">
        <f t="shared" si="81"/>
        <v>385897</v>
      </c>
      <c r="Q254" s="29">
        <f t="shared" si="82"/>
        <v>385897</v>
      </c>
      <c r="R254" s="29">
        <f>+'[1]PARA EL INFORME DE FEBRERO (3)'!H222</f>
        <v>0</v>
      </c>
      <c r="S254" s="29">
        <f t="shared" si="69"/>
        <v>0</v>
      </c>
      <c r="T254" s="30">
        <v>0</v>
      </c>
      <c r="U254" s="30">
        <f t="shared" si="71"/>
        <v>0</v>
      </c>
      <c r="V254" s="30">
        <f t="shared" si="72"/>
        <v>0</v>
      </c>
    </row>
    <row r="255" spans="1:22" s="43" customFormat="1" x14ac:dyDescent="0.2">
      <c r="A255" s="26" t="s">
        <v>48</v>
      </c>
      <c r="B255" s="26" t="s">
        <v>38</v>
      </c>
      <c r="C255" s="26" t="s">
        <v>38</v>
      </c>
      <c r="D255" s="27" t="s">
        <v>391</v>
      </c>
      <c r="E255" s="28" t="s">
        <v>392</v>
      </c>
      <c r="F255" s="29">
        <v>7082293</v>
      </c>
      <c r="G255" s="29">
        <v>0</v>
      </c>
      <c r="H255" s="29">
        <f t="shared" si="79"/>
        <v>957710</v>
      </c>
      <c r="I255" s="29">
        <f>+'[1]PARA EL INFORME DE FEBRERO (3)'!F223</f>
        <v>8040003</v>
      </c>
      <c r="J255" s="29">
        <f t="shared" si="80"/>
        <v>8040003</v>
      </c>
      <c r="K255" s="29">
        <f>+'[1]PARA EL INFORME DE FEBRERO (3)'!E223</f>
        <v>2747073</v>
      </c>
      <c r="L255" s="29">
        <f>2568+531297.69</f>
        <v>533865.68999999994</v>
      </c>
      <c r="M255" s="29">
        <f>+'[1]PARA EL INFORME DE FEBRERO (3)'!I223</f>
        <v>0</v>
      </c>
      <c r="N255" s="29">
        <f>+'[1]PARA EL INFORME DE FEBRERO (3)'!G223</f>
        <v>0</v>
      </c>
      <c r="O255" s="29">
        <f t="shared" si="83"/>
        <v>2747073</v>
      </c>
      <c r="P255" s="29">
        <f t="shared" si="81"/>
        <v>5292930</v>
      </c>
      <c r="Q255" s="29">
        <f t="shared" si="82"/>
        <v>8040003</v>
      </c>
      <c r="R255" s="29">
        <f>+'[1]PARA EL INFORME DE FEBRERO (3)'!H223</f>
        <v>0</v>
      </c>
      <c r="S255" s="29">
        <f t="shared" si="69"/>
        <v>0</v>
      </c>
      <c r="T255" s="30">
        <f t="shared" si="70"/>
        <v>0</v>
      </c>
      <c r="U255" s="30">
        <f t="shared" si="71"/>
        <v>0</v>
      </c>
      <c r="V255" s="30">
        <f t="shared" si="72"/>
        <v>0</v>
      </c>
    </row>
    <row r="256" spans="1:22" s="43" customFormat="1" x14ac:dyDescent="0.2">
      <c r="A256" s="26" t="s">
        <v>48</v>
      </c>
      <c r="B256" s="26" t="s">
        <v>38</v>
      </c>
      <c r="C256" s="26" t="s">
        <v>48</v>
      </c>
      <c r="D256" s="27" t="s">
        <v>393</v>
      </c>
      <c r="E256" s="28" t="s">
        <v>394</v>
      </c>
      <c r="F256" s="29">
        <v>29366555</v>
      </c>
      <c r="G256" s="29">
        <v>0</v>
      </c>
      <c r="H256" s="29">
        <f t="shared" si="79"/>
        <v>-2060612</v>
      </c>
      <c r="I256" s="29">
        <f>+'[1]PARA EL INFORME DE FEBRERO (3)'!F224</f>
        <v>27305943</v>
      </c>
      <c r="J256" s="29">
        <f t="shared" si="80"/>
        <v>27305943</v>
      </c>
      <c r="K256" s="29">
        <f>+'[1]PARA EL INFORME DE FEBRERO (3)'!E224</f>
        <v>1832822</v>
      </c>
      <c r="L256" s="29">
        <v>0</v>
      </c>
      <c r="M256" s="29">
        <f>+'[1]PARA EL INFORME DE FEBRERO (3)'!I224</f>
        <v>0</v>
      </c>
      <c r="N256" s="29">
        <f>+'[1]PARA EL INFORME DE FEBRERO (3)'!G224</f>
        <v>0</v>
      </c>
      <c r="O256" s="29">
        <f t="shared" si="83"/>
        <v>1832822</v>
      </c>
      <c r="P256" s="29">
        <f t="shared" si="81"/>
        <v>25473121</v>
      </c>
      <c r="Q256" s="29">
        <f t="shared" si="82"/>
        <v>27305943</v>
      </c>
      <c r="R256" s="29">
        <f>+'[1]PARA EL INFORME DE FEBRERO (3)'!H224</f>
        <v>0</v>
      </c>
      <c r="S256" s="29">
        <f t="shared" si="69"/>
        <v>0</v>
      </c>
      <c r="T256" s="30">
        <f t="shared" si="70"/>
        <v>0</v>
      </c>
      <c r="U256" s="30">
        <f t="shared" si="71"/>
        <v>0</v>
      </c>
      <c r="V256" s="30">
        <f t="shared" si="72"/>
        <v>0</v>
      </c>
    </row>
    <row r="257" spans="1:22" s="43" customFormat="1" x14ac:dyDescent="0.2">
      <c r="A257" s="26" t="s">
        <v>48</v>
      </c>
      <c r="B257" s="26" t="s">
        <v>38</v>
      </c>
      <c r="C257" s="26" t="s">
        <v>63</v>
      </c>
      <c r="D257" s="27" t="s">
        <v>395</v>
      </c>
      <c r="E257" s="28" t="s">
        <v>396</v>
      </c>
      <c r="F257" s="29">
        <v>24908100</v>
      </c>
      <c r="G257" s="29">
        <v>0</v>
      </c>
      <c r="H257" s="29">
        <f t="shared" si="79"/>
        <v>0</v>
      </c>
      <c r="I257" s="29">
        <f>+'[1]PARA EL INFORME DE FEBRERO (3)'!F225</f>
        <v>24908100</v>
      </c>
      <c r="J257" s="29">
        <f t="shared" si="80"/>
        <v>24908100</v>
      </c>
      <c r="K257" s="29">
        <f>+'[1]PARA EL INFORME DE FEBRERO (3)'!E225</f>
        <v>19261937</v>
      </c>
      <c r="L257" s="29">
        <v>6070205.3700000001</v>
      </c>
      <c r="M257" s="29">
        <f>+'[1]PARA EL INFORME DE FEBRERO (3)'!I225</f>
        <v>0</v>
      </c>
      <c r="N257" s="29">
        <f>+'[1]PARA EL INFORME DE FEBRERO (3)'!G225</f>
        <v>0</v>
      </c>
      <c r="O257" s="29">
        <f t="shared" si="83"/>
        <v>19261937</v>
      </c>
      <c r="P257" s="29">
        <f t="shared" si="81"/>
        <v>5646163</v>
      </c>
      <c r="Q257" s="29">
        <f t="shared" si="82"/>
        <v>24908100</v>
      </c>
      <c r="R257" s="29">
        <f>+'[1]PARA EL INFORME DE FEBRERO (3)'!H225</f>
        <v>0</v>
      </c>
      <c r="S257" s="29">
        <f t="shared" si="69"/>
        <v>0</v>
      </c>
      <c r="T257" s="30">
        <f t="shared" si="70"/>
        <v>0</v>
      </c>
      <c r="U257" s="30">
        <f t="shared" si="71"/>
        <v>0</v>
      </c>
      <c r="V257" s="30">
        <f t="shared" si="72"/>
        <v>0</v>
      </c>
    </row>
    <row r="258" spans="1:22" s="43" customFormat="1" x14ac:dyDescent="0.2">
      <c r="A258" s="26" t="s">
        <v>48</v>
      </c>
      <c r="B258" s="26" t="s">
        <v>135</v>
      </c>
      <c r="C258" s="26" t="s">
        <v>35</v>
      </c>
      <c r="D258" s="27" t="s">
        <v>397</v>
      </c>
      <c r="E258" s="28" t="s">
        <v>398</v>
      </c>
      <c r="F258" s="29">
        <v>313252</v>
      </c>
      <c r="G258" s="29">
        <v>0</v>
      </c>
      <c r="H258" s="29">
        <f t="shared" si="79"/>
        <v>0</v>
      </c>
      <c r="I258" s="29">
        <f>+'[1]PARA EL INFORME DE FEBRERO (3)'!F226</f>
        <v>313252</v>
      </c>
      <c r="J258" s="29">
        <f t="shared" si="80"/>
        <v>313252</v>
      </c>
      <c r="K258" s="29">
        <f>+'[1]PARA EL INFORME DE FEBRERO (3)'!E226</f>
        <v>313252</v>
      </c>
      <c r="L258" s="29">
        <v>0</v>
      </c>
      <c r="M258" s="29">
        <f>+'[1]PARA EL INFORME DE FEBRERO (3)'!I226</f>
        <v>0</v>
      </c>
      <c r="N258" s="29">
        <f>+'[1]PARA EL INFORME DE FEBRERO (3)'!G226</f>
        <v>0</v>
      </c>
      <c r="O258" s="29">
        <f t="shared" si="83"/>
        <v>313252</v>
      </c>
      <c r="P258" s="29">
        <f t="shared" si="81"/>
        <v>0</v>
      </c>
      <c r="Q258" s="29">
        <f t="shared" si="82"/>
        <v>313252</v>
      </c>
      <c r="R258" s="29">
        <f>+'[1]PARA EL INFORME DE FEBRERO (3)'!H226</f>
        <v>0</v>
      </c>
      <c r="S258" s="29">
        <f t="shared" si="69"/>
        <v>0</v>
      </c>
      <c r="T258" s="30">
        <f t="shared" si="70"/>
        <v>0</v>
      </c>
      <c r="U258" s="30">
        <f t="shared" si="71"/>
        <v>0</v>
      </c>
      <c r="V258" s="30">
        <f t="shared" si="72"/>
        <v>0</v>
      </c>
    </row>
    <row r="259" spans="1:22" s="26" customFormat="1" x14ac:dyDescent="0.2">
      <c r="D259" s="27" t="s">
        <v>399</v>
      </c>
      <c r="E259" s="28" t="s">
        <v>400</v>
      </c>
      <c r="F259" s="29">
        <f>SUM(F260:F263)</f>
        <v>277196</v>
      </c>
      <c r="G259" s="29">
        <f t="shared" ref="G259:S259" si="84">SUM(G260:G263)</f>
        <v>0</v>
      </c>
      <c r="H259" s="29">
        <f t="shared" si="84"/>
        <v>331304</v>
      </c>
      <c r="I259" s="29">
        <f t="shared" si="84"/>
        <v>608500</v>
      </c>
      <c r="J259" s="29">
        <f t="shared" si="84"/>
        <v>608500</v>
      </c>
      <c r="K259" s="29">
        <f t="shared" si="84"/>
        <v>607000</v>
      </c>
      <c r="L259" s="29">
        <f>35980.45+278178.58</f>
        <v>314159.03000000003</v>
      </c>
      <c r="M259" s="29">
        <f t="shared" si="84"/>
        <v>178528.72</v>
      </c>
      <c r="N259" s="29">
        <f t="shared" si="84"/>
        <v>203476.72</v>
      </c>
      <c r="O259" s="29">
        <f t="shared" si="83"/>
        <v>403523.28</v>
      </c>
      <c r="P259" s="29">
        <f t="shared" si="81"/>
        <v>1500</v>
      </c>
      <c r="Q259" s="29">
        <f t="shared" si="82"/>
        <v>405023.28</v>
      </c>
      <c r="R259" s="29">
        <f t="shared" si="84"/>
        <v>0</v>
      </c>
      <c r="S259" s="29">
        <f t="shared" si="84"/>
        <v>203476.72</v>
      </c>
      <c r="T259" s="30">
        <f t="shared" si="70"/>
        <v>33.521700164744644</v>
      </c>
      <c r="U259" s="30">
        <f t="shared" si="71"/>
        <v>29.339148726376337</v>
      </c>
      <c r="V259" s="30">
        <f t="shared" si="72"/>
        <v>33.439066557107644</v>
      </c>
    </row>
    <row r="260" spans="1:22" s="43" customFormat="1" hidden="1" x14ac:dyDescent="0.2">
      <c r="A260" s="26" t="s">
        <v>48</v>
      </c>
      <c r="B260" s="26" t="s">
        <v>63</v>
      </c>
      <c r="C260" s="26" t="s">
        <v>35</v>
      </c>
      <c r="D260" s="27" t="s">
        <v>401</v>
      </c>
      <c r="E260" s="28" t="s">
        <v>402</v>
      </c>
      <c r="F260" s="29">
        <v>139967</v>
      </c>
      <c r="G260" s="29"/>
      <c r="H260" s="29">
        <f>+I260-F260</f>
        <v>0</v>
      </c>
      <c r="I260" s="29">
        <f>+'[1]PARA EL INFORME DE FEBRERO (3)'!F227</f>
        <v>139967</v>
      </c>
      <c r="J260" s="29">
        <f>+F260+H260</f>
        <v>139967</v>
      </c>
      <c r="K260" s="29">
        <f>+'[1]PARA EL INFORME DE FEBRERO (3)'!E227</f>
        <v>139567</v>
      </c>
      <c r="L260" s="29"/>
      <c r="M260" s="29">
        <f>+'[1]PARA EL INFORME DE FEBRERO (3)'!I227</f>
        <v>119542.35</v>
      </c>
      <c r="N260" s="29">
        <f>+'[1]PARA EL INFORME DE FEBRERO (3)'!G227</f>
        <v>119542.35</v>
      </c>
      <c r="O260" s="29">
        <f t="shared" si="83"/>
        <v>20024.649999999994</v>
      </c>
      <c r="P260" s="29">
        <f t="shared" si="81"/>
        <v>400</v>
      </c>
      <c r="Q260" s="29">
        <f t="shared" si="82"/>
        <v>20424.649999999994</v>
      </c>
      <c r="R260" s="29">
        <f>+'[1]PARA EL INFORME DE FEBRERO (3)'!H227</f>
        <v>0</v>
      </c>
      <c r="S260" s="29">
        <f t="shared" si="69"/>
        <v>119542.35</v>
      </c>
      <c r="T260" s="30">
        <f t="shared" si="70"/>
        <v>85.652303194881313</v>
      </c>
      <c r="U260" s="30">
        <f t="shared" si="71"/>
        <v>85.407524630805838</v>
      </c>
      <c r="V260" s="30">
        <f t="shared" si="72"/>
        <v>85.407524630805838</v>
      </c>
    </row>
    <row r="261" spans="1:22" s="43" customFormat="1" hidden="1" x14ac:dyDescent="0.2">
      <c r="A261" s="26" t="s">
        <v>48</v>
      </c>
      <c r="B261" s="26" t="s">
        <v>63</v>
      </c>
      <c r="C261" s="26" t="s">
        <v>38</v>
      </c>
      <c r="D261" s="27" t="s">
        <v>403</v>
      </c>
      <c r="E261" s="28" t="s">
        <v>404</v>
      </c>
      <c r="F261" s="29">
        <v>111081</v>
      </c>
      <c r="G261" s="29"/>
      <c r="H261" s="29">
        <f>+I261-F261</f>
        <v>331304</v>
      </c>
      <c r="I261" s="29">
        <f>+'[1]PARA EL INFORME DE FEBRERO (3)'!F228</f>
        <v>442385</v>
      </c>
      <c r="J261" s="29">
        <f>+F261+H261</f>
        <v>442385</v>
      </c>
      <c r="K261" s="29">
        <f>+'[1]PARA EL INFORME DE FEBRERO (3)'!E228</f>
        <v>442385</v>
      </c>
      <c r="L261" s="29"/>
      <c r="M261" s="29">
        <f>+'[1]PARA EL INFORME DE FEBRERO (3)'!I228</f>
        <v>58986.37</v>
      </c>
      <c r="N261" s="29">
        <f>+'[1]PARA EL INFORME DE FEBRERO (3)'!G228</f>
        <v>58986.37</v>
      </c>
      <c r="O261" s="29">
        <f t="shared" si="83"/>
        <v>383398.63</v>
      </c>
      <c r="P261" s="29">
        <f t="shared" si="81"/>
        <v>0</v>
      </c>
      <c r="Q261" s="29">
        <f t="shared" si="82"/>
        <v>383398.63</v>
      </c>
      <c r="R261" s="29">
        <f>+'[1]PARA EL INFORME DE FEBRERO (3)'!H228</f>
        <v>0</v>
      </c>
      <c r="S261" s="29">
        <f t="shared" si="69"/>
        <v>58986.37</v>
      </c>
      <c r="T261" s="30">
        <f t="shared" si="70"/>
        <v>13.333718367485336</v>
      </c>
      <c r="U261" s="30">
        <f t="shared" si="71"/>
        <v>13.333718367485336</v>
      </c>
      <c r="V261" s="30">
        <f t="shared" si="72"/>
        <v>13.333718367485336</v>
      </c>
    </row>
    <row r="262" spans="1:22" s="43" customFormat="1" hidden="1" x14ac:dyDescent="0.2">
      <c r="A262" s="26" t="s">
        <v>48</v>
      </c>
      <c r="B262" s="26" t="s">
        <v>63</v>
      </c>
      <c r="C262" s="26" t="s">
        <v>41</v>
      </c>
      <c r="D262" s="27" t="s">
        <v>405</v>
      </c>
      <c r="E262" s="28" t="s">
        <v>406</v>
      </c>
      <c r="F262" s="29">
        <v>1200</v>
      </c>
      <c r="G262" s="29"/>
      <c r="H262" s="29">
        <f>+I262-F262</f>
        <v>0</v>
      </c>
      <c r="I262" s="29">
        <f>+'[1]PARA EL INFORME DE FEBRERO (3)'!F229</f>
        <v>1200</v>
      </c>
      <c r="J262" s="29">
        <f>+F262+H262</f>
        <v>1200</v>
      </c>
      <c r="K262" s="29">
        <f>+'[1]PARA EL INFORME DE FEBRERO (3)'!E229</f>
        <v>100</v>
      </c>
      <c r="L262" s="29"/>
      <c r="M262" s="29">
        <f>+'[1]PARA EL INFORME DE FEBRERO (3)'!I229</f>
        <v>0</v>
      </c>
      <c r="N262" s="29">
        <f>+'[1]PARA EL INFORME DE FEBRERO (3)'!G229</f>
        <v>0</v>
      </c>
      <c r="O262" s="29">
        <f t="shared" si="83"/>
        <v>100</v>
      </c>
      <c r="P262" s="29">
        <f t="shared" si="81"/>
        <v>1100</v>
      </c>
      <c r="Q262" s="29">
        <f t="shared" si="82"/>
        <v>1200</v>
      </c>
      <c r="R262" s="29">
        <f>+'[1]PARA EL INFORME DE FEBRERO (3)'!H229</f>
        <v>0</v>
      </c>
      <c r="S262" s="29">
        <f t="shared" si="69"/>
        <v>0</v>
      </c>
      <c r="T262" s="30">
        <f t="shared" si="70"/>
        <v>0</v>
      </c>
      <c r="U262" s="30">
        <f t="shared" si="71"/>
        <v>0</v>
      </c>
      <c r="V262" s="30">
        <f t="shared" si="72"/>
        <v>0</v>
      </c>
    </row>
    <row r="263" spans="1:22" s="43" customFormat="1" hidden="1" x14ac:dyDescent="0.2">
      <c r="A263" s="26" t="s">
        <v>48</v>
      </c>
      <c r="B263" s="26" t="s">
        <v>63</v>
      </c>
      <c r="C263" s="26" t="s">
        <v>51</v>
      </c>
      <c r="D263" s="27" t="s">
        <v>407</v>
      </c>
      <c r="E263" s="28" t="s">
        <v>408</v>
      </c>
      <c r="F263" s="29">
        <v>24948</v>
      </c>
      <c r="G263" s="29"/>
      <c r="H263" s="29">
        <f>+I263-F263</f>
        <v>0</v>
      </c>
      <c r="I263" s="29">
        <f>+'[1]PARA EL INFORME DE FEBRERO (3)'!F230</f>
        <v>24948</v>
      </c>
      <c r="J263" s="29">
        <f>+F263+H263</f>
        <v>24948</v>
      </c>
      <c r="K263" s="29">
        <f>+'[1]PARA EL INFORME DE FEBRERO (3)'!E230</f>
        <v>24948</v>
      </c>
      <c r="L263" s="29"/>
      <c r="M263" s="29">
        <f>+'[1]PARA EL INFORME DE FEBRERO (3)'!I230</f>
        <v>0</v>
      </c>
      <c r="N263" s="29">
        <f>+'[1]PARA EL INFORME DE FEBRERO (3)'!G230</f>
        <v>24948</v>
      </c>
      <c r="O263" s="29">
        <f t="shared" si="83"/>
        <v>0</v>
      </c>
      <c r="P263" s="29">
        <f t="shared" si="81"/>
        <v>0</v>
      </c>
      <c r="Q263" s="29">
        <f t="shared" si="82"/>
        <v>0</v>
      </c>
      <c r="R263" s="29">
        <f>+'[1]PARA EL INFORME DE FEBRERO (3)'!H230</f>
        <v>0</v>
      </c>
      <c r="S263" s="29">
        <f t="shared" si="69"/>
        <v>24948</v>
      </c>
      <c r="T263" s="30">
        <f t="shared" si="70"/>
        <v>100</v>
      </c>
      <c r="U263" s="30">
        <f t="shared" si="71"/>
        <v>0</v>
      </c>
      <c r="V263" s="30">
        <f t="shared" si="72"/>
        <v>100</v>
      </c>
    </row>
    <row r="264" spans="1:22" s="43" customFormat="1" ht="22.5" customHeight="1" x14ac:dyDescent="0.2">
      <c r="A264" s="26"/>
      <c r="B264" s="26"/>
      <c r="C264" s="26"/>
      <c r="D264" s="24"/>
      <c r="E264" s="24" t="s">
        <v>302</v>
      </c>
      <c r="F264" s="25">
        <f>SUM(F265:F267)</f>
        <v>100</v>
      </c>
      <c r="G264" s="25">
        <f t="shared" ref="G264:O264" si="85">SUM(G265:G267)</f>
        <v>0</v>
      </c>
      <c r="H264" s="25">
        <f t="shared" si="85"/>
        <v>0</v>
      </c>
      <c r="I264" s="25">
        <f t="shared" si="85"/>
        <v>100</v>
      </c>
      <c r="J264" s="25">
        <f t="shared" si="85"/>
        <v>100</v>
      </c>
      <c r="K264" s="25">
        <f t="shared" si="85"/>
        <v>0</v>
      </c>
      <c r="L264" s="25">
        <f t="shared" si="85"/>
        <v>0</v>
      </c>
      <c r="M264" s="25">
        <f t="shared" si="85"/>
        <v>0</v>
      </c>
      <c r="N264" s="25">
        <f t="shared" si="85"/>
        <v>0</v>
      </c>
      <c r="O264" s="25">
        <f t="shared" si="85"/>
        <v>0</v>
      </c>
      <c r="P264" s="25">
        <f>SUM(P265:P267)</f>
        <v>100</v>
      </c>
      <c r="Q264" s="25">
        <f>SUM(Q265:Q267)</f>
        <v>100</v>
      </c>
      <c r="R264" s="25">
        <f>SUM(R265:R267)</f>
        <v>0</v>
      </c>
      <c r="S264" s="25">
        <f>SUM(S265:S267)</f>
        <v>0</v>
      </c>
      <c r="T264" s="24">
        <v>0</v>
      </c>
      <c r="U264" s="24">
        <f t="shared" si="71"/>
        <v>0</v>
      </c>
      <c r="V264" s="24">
        <f t="shared" si="72"/>
        <v>0</v>
      </c>
    </row>
    <row r="265" spans="1:22" s="43" customFormat="1" x14ac:dyDescent="0.2">
      <c r="A265" s="26" t="s">
        <v>70</v>
      </c>
      <c r="B265" s="26" t="s">
        <v>35</v>
      </c>
      <c r="C265" s="26" t="s">
        <v>35</v>
      </c>
      <c r="D265" s="27" t="s">
        <v>303</v>
      </c>
      <c r="E265" s="28" t="s">
        <v>304</v>
      </c>
      <c r="F265" s="29">
        <v>100</v>
      </c>
      <c r="G265" s="29">
        <v>0</v>
      </c>
      <c r="H265" s="29">
        <f>+I265-F265</f>
        <v>0</v>
      </c>
      <c r="I265" s="29">
        <f>+'[1]PARA EL INFORME DE FEBRERO (3)'!F231</f>
        <v>100</v>
      </c>
      <c r="J265" s="29">
        <f>+F265+H265</f>
        <v>100</v>
      </c>
      <c r="K265" s="29">
        <f>+'[1]PARA EL INFORME DE FEBRERO (3)'!E231</f>
        <v>0</v>
      </c>
      <c r="L265" s="29"/>
      <c r="M265" s="29">
        <f>+'[1]PARA EL INFORME DE FEBRERO (3)'!I231</f>
        <v>0</v>
      </c>
      <c r="N265" s="29">
        <f>+'[1]PARA EL INFORME DE FEBRERO (3)'!G231</f>
        <v>0</v>
      </c>
      <c r="O265" s="29">
        <f>+K265-N265</f>
        <v>0</v>
      </c>
      <c r="P265" s="29">
        <f t="shared" si="81"/>
        <v>100</v>
      </c>
      <c r="Q265" s="29">
        <f t="shared" si="82"/>
        <v>100</v>
      </c>
      <c r="R265" s="29">
        <f>+'[1]PARA EL INFORME DE FEBRERO (3)'!H231</f>
        <v>0</v>
      </c>
      <c r="S265" s="29">
        <f t="shared" si="69"/>
        <v>0</v>
      </c>
      <c r="T265" s="30">
        <v>0</v>
      </c>
      <c r="U265" s="30">
        <f t="shared" si="71"/>
        <v>0</v>
      </c>
      <c r="V265" s="30">
        <f t="shared" si="72"/>
        <v>0</v>
      </c>
    </row>
    <row r="266" spans="1:22" s="26" customFormat="1" x14ac:dyDescent="0.2">
      <c r="D266" s="27" t="s">
        <v>331</v>
      </c>
      <c r="E266" s="28" t="s">
        <v>332</v>
      </c>
      <c r="F266" s="29">
        <f>+F267</f>
        <v>0</v>
      </c>
      <c r="G266" s="29">
        <f t="shared" ref="G266:S266" si="86">+G267</f>
        <v>0</v>
      </c>
      <c r="H266" s="29">
        <f t="shared" si="86"/>
        <v>0</v>
      </c>
      <c r="I266" s="29">
        <f t="shared" si="86"/>
        <v>0</v>
      </c>
      <c r="J266" s="29">
        <f t="shared" si="86"/>
        <v>0</v>
      </c>
      <c r="K266" s="29">
        <f t="shared" si="86"/>
        <v>0</v>
      </c>
      <c r="L266" s="29">
        <f t="shared" si="86"/>
        <v>0</v>
      </c>
      <c r="M266" s="29">
        <f t="shared" si="86"/>
        <v>0</v>
      </c>
      <c r="N266" s="29">
        <f t="shared" si="86"/>
        <v>0</v>
      </c>
      <c r="O266" s="29">
        <f>+K266-N266</f>
        <v>0</v>
      </c>
      <c r="P266" s="29">
        <f t="shared" si="81"/>
        <v>0</v>
      </c>
      <c r="Q266" s="29">
        <f t="shared" si="82"/>
        <v>0</v>
      </c>
      <c r="R266" s="29">
        <f t="shared" si="86"/>
        <v>0</v>
      </c>
      <c r="S266" s="29">
        <f t="shared" si="86"/>
        <v>0</v>
      </c>
      <c r="T266" s="30">
        <v>0</v>
      </c>
      <c r="U266" s="30">
        <v>0</v>
      </c>
      <c r="V266" s="30">
        <v>0</v>
      </c>
    </row>
    <row r="267" spans="1:22" s="43" customFormat="1" hidden="1" x14ac:dyDescent="0.2">
      <c r="A267" s="26" t="s">
        <v>70</v>
      </c>
      <c r="B267" s="26" t="s">
        <v>63</v>
      </c>
      <c r="C267" s="26" t="s">
        <v>58</v>
      </c>
      <c r="D267" s="27" t="s">
        <v>337</v>
      </c>
      <c r="E267" s="28" t="s">
        <v>338</v>
      </c>
      <c r="F267" s="29">
        <v>0</v>
      </c>
      <c r="G267" s="29">
        <v>0</v>
      </c>
      <c r="H267" s="29">
        <f>+I267-F267</f>
        <v>0</v>
      </c>
      <c r="I267" s="29">
        <f>+'[1]PARA EL INFORME DE FEBRERO (3)'!F232</f>
        <v>0</v>
      </c>
      <c r="J267" s="29">
        <f>+F267+H267</f>
        <v>0</v>
      </c>
      <c r="K267" s="29">
        <f>+'[1]PARA EL INFORME DE FEBRERO (3)'!E232</f>
        <v>0</v>
      </c>
      <c r="L267" s="29"/>
      <c r="M267" s="29">
        <f>+'[1]PARA EL INFORME DE FEBRERO (3)'!I232</f>
        <v>0</v>
      </c>
      <c r="N267" s="29">
        <f>+'[1]PARA EL INFORME DE FEBRERO (3)'!G232</f>
        <v>0</v>
      </c>
      <c r="O267" s="29">
        <f>+K267-N267</f>
        <v>0</v>
      </c>
      <c r="P267" s="29">
        <f t="shared" si="81"/>
        <v>0</v>
      </c>
      <c r="Q267" s="29">
        <f t="shared" si="82"/>
        <v>0</v>
      </c>
      <c r="R267" s="29">
        <f>+'[1]PARA EL INFORME DE FEBRERO (3)'!H232</f>
        <v>0</v>
      </c>
      <c r="S267" s="29">
        <f t="shared" si="69"/>
        <v>0</v>
      </c>
      <c r="T267" s="30" t="e">
        <f t="shared" si="70"/>
        <v>#DIV/0!</v>
      </c>
      <c r="U267" s="30" t="e">
        <f t="shared" si="71"/>
        <v>#DIV/0!</v>
      </c>
      <c r="V267" s="30" t="e">
        <f t="shared" si="72"/>
        <v>#DIV/0!</v>
      </c>
    </row>
    <row r="268" spans="1:22" s="43" customFormat="1" ht="23.25" customHeight="1" x14ac:dyDescent="0.2">
      <c r="A268" s="26"/>
      <c r="B268" s="26"/>
      <c r="C268" s="26"/>
      <c r="D268" s="24"/>
      <c r="E268" s="24" t="s">
        <v>409</v>
      </c>
      <c r="F268" s="25">
        <f>+F269</f>
        <v>22100000</v>
      </c>
      <c r="G268" s="25">
        <f t="shared" ref="G268:S268" si="87">+G269</f>
        <v>0</v>
      </c>
      <c r="H268" s="25">
        <f t="shared" si="87"/>
        <v>0</v>
      </c>
      <c r="I268" s="25">
        <f t="shared" si="87"/>
        <v>22100000</v>
      </c>
      <c r="J268" s="25">
        <f t="shared" si="87"/>
        <v>22100000</v>
      </c>
      <c r="K268" s="25">
        <f t="shared" si="87"/>
        <v>7384000</v>
      </c>
      <c r="L268" s="25">
        <f t="shared" si="87"/>
        <v>0</v>
      </c>
      <c r="M268" s="25">
        <f t="shared" si="87"/>
        <v>7384000</v>
      </c>
      <c r="N268" s="25">
        <f t="shared" si="87"/>
        <v>7384000</v>
      </c>
      <c r="O268" s="25">
        <f t="shared" si="87"/>
        <v>0</v>
      </c>
      <c r="P268" s="25">
        <f>+P269</f>
        <v>14716000</v>
      </c>
      <c r="Q268" s="25">
        <f>+Q269</f>
        <v>14716000</v>
      </c>
      <c r="R268" s="25">
        <f>+R269</f>
        <v>7384000</v>
      </c>
      <c r="S268" s="25">
        <f t="shared" si="87"/>
        <v>0</v>
      </c>
      <c r="T268" s="24">
        <f t="shared" si="70"/>
        <v>100</v>
      </c>
      <c r="U268" s="24">
        <f t="shared" si="71"/>
        <v>33.411764705882355</v>
      </c>
      <c r="V268" s="24">
        <f t="shared" si="72"/>
        <v>33.411764705882355</v>
      </c>
    </row>
    <row r="269" spans="1:22" s="43" customFormat="1" x14ac:dyDescent="0.2">
      <c r="A269" s="26" t="s">
        <v>51</v>
      </c>
      <c r="B269" s="26" t="s">
        <v>35</v>
      </c>
      <c r="C269" s="26" t="s">
        <v>70</v>
      </c>
      <c r="D269" s="27" t="s">
        <v>410</v>
      </c>
      <c r="E269" s="28" t="s">
        <v>411</v>
      </c>
      <c r="F269" s="29">
        <v>22100000</v>
      </c>
      <c r="G269" s="29">
        <v>0</v>
      </c>
      <c r="H269" s="29">
        <f>+I269-F269</f>
        <v>0</v>
      </c>
      <c r="I269" s="29">
        <f>+'[1]PARA EL INFORME DE FEBRERO (3)'!F233</f>
        <v>22100000</v>
      </c>
      <c r="J269" s="29">
        <f>+F269+H269</f>
        <v>22100000</v>
      </c>
      <c r="K269" s="29">
        <f>+'[1]PARA EL INFORME DE FEBRERO (3)'!E233</f>
        <v>7384000</v>
      </c>
      <c r="L269" s="29"/>
      <c r="M269" s="29">
        <f>+'[1]PARA EL INFORME DE FEBRERO (3)'!I233</f>
        <v>7384000</v>
      </c>
      <c r="N269" s="29">
        <f>+'[1]PARA EL INFORME DE FEBRERO (3)'!G233</f>
        <v>7384000</v>
      </c>
      <c r="O269" s="29">
        <f>+K269-N269</f>
        <v>0</v>
      </c>
      <c r="P269" s="29">
        <f t="shared" si="81"/>
        <v>14716000</v>
      </c>
      <c r="Q269" s="29">
        <f t="shared" si="82"/>
        <v>14716000</v>
      </c>
      <c r="R269" s="29">
        <f>+'[1]PARA EL INFORME DE FEBRERO (3)'!H233</f>
        <v>7384000</v>
      </c>
      <c r="S269" s="29">
        <f>+N269-R269</f>
        <v>0</v>
      </c>
      <c r="T269" s="30">
        <f>+N269/K269*100</f>
        <v>100</v>
      </c>
      <c r="U269" s="30">
        <f>+M269/J269*100</f>
        <v>33.411764705882355</v>
      </c>
      <c r="V269" s="30">
        <f>+N269/J269*100</f>
        <v>33.411764705882355</v>
      </c>
    </row>
    <row r="270" spans="1:22" s="43" customFormat="1" x14ac:dyDescent="0.2">
      <c r="A270" s="26"/>
      <c r="B270" s="26"/>
      <c r="C270" s="26"/>
      <c r="D270" s="44"/>
      <c r="E270" s="45"/>
      <c r="F270" s="45"/>
      <c r="G270" s="46"/>
      <c r="H270" s="46"/>
      <c r="I270" s="46">
        <f>+'[1]PARA EL INFORME DE FEBRERO (3)'!F234</f>
        <v>0</v>
      </c>
      <c r="J270" s="46"/>
      <c r="K270" s="46"/>
      <c r="L270" s="46"/>
      <c r="M270" s="46"/>
      <c r="N270" s="46"/>
      <c r="O270" s="46"/>
      <c r="P270" s="46"/>
      <c r="Q270" s="46"/>
      <c r="R270" s="46"/>
      <c r="S270" s="28"/>
      <c r="T270" s="46"/>
      <c r="U270" s="46"/>
      <c r="V270" s="46"/>
    </row>
    <row r="271" spans="1:22" s="43" customFormat="1" x14ac:dyDescent="0.2">
      <c r="A271" s="26"/>
      <c r="B271" s="26"/>
      <c r="C271" s="26"/>
      <c r="D271" s="44"/>
      <c r="E271" s="45"/>
      <c r="F271" s="45"/>
      <c r="G271" s="46"/>
      <c r="H271" s="46"/>
      <c r="I271" s="46">
        <f>+'[1]PARA EL INFORME DE FEBRERO (3)'!F235</f>
        <v>0</v>
      </c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</row>
    <row r="272" spans="1:22" s="43" customFormat="1" ht="15" x14ac:dyDescent="0.2">
      <c r="A272" s="31"/>
      <c r="B272" s="31"/>
      <c r="C272" s="31"/>
      <c r="D272" s="44"/>
      <c r="E272" s="45"/>
      <c r="F272" s="45"/>
      <c r="G272" s="46"/>
      <c r="H272" s="46"/>
      <c r="I272" s="46">
        <f>+'[1]PARA EL INFORME DE FEBRERO (3)'!F236</f>
        <v>0</v>
      </c>
      <c r="J272" s="46"/>
      <c r="K272" s="46"/>
      <c r="L272" s="46"/>
      <c r="M272" s="46"/>
      <c r="N272" s="46"/>
      <c r="O272" s="46"/>
      <c r="P272" s="46"/>
      <c r="Q272" s="46"/>
      <c r="R272" s="46"/>
      <c r="S272" s="28"/>
      <c r="T272" s="46"/>
      <c r="U272" s="46"/>
      <c r="V272" s="46"/>
    </row>
    <row r="273" spans="1:22" s="43" customFormat="1" x14ac:dyDescent="0.2">
      <c r="A273" s="26"/>
      <c r="B273" s="26"/>
      <c r="C273" s="26"/>
      <c r="D273" s="44"/>
      <c r="E273" s="45"/>
      <c r="F273" s="45"/>
      <c r="G273" s="47"/>
      <c r="H273" s="47"/>
      <c r="I273" s="46">
        <f>+'[1]PARA EL INFORME DE FEBRERO (3)'!F237</f>
        <v>0</v>
      </c>
      <c r="J273" s="46"/>
      <c r="K273" s="46"/>
      <c r="L273" s="47"/>
      <c r="M273" s="46"/>
      <c r="N273" s="46"/>
      <c r="O273" s="46"/>
      <c r="P273" s="46"/>
      <c r="Q273" s="46"/>
      <c r="R273" s="46"/>
      <c r="S273" s="45"/>
      <c r="T273" s="47"/>
      <c r="U273" s="47"/>
      <c r="V273" s="47"/>
    </row>
    <row r="274" spans="1:22" s="43" customFormat="1" x14ac:dyDescent="0.2">
      <c r="A274" s="26"/>
      <c r="B274" s="26"/>
      <c r="C274" s="26"/>
      <c r="D274" s="44"/>
      <c r="E274" s="45"/>
      <c r="F274" s="45"/>
      <c r="G274" s="47"/>
      <c r="H274" s="47"/>
      <c r="I274" s="46">
        <f>+'[1]PARA EL INFORME DE FEBRERO (3)'!F238</f>
        <v>0</v>
      </c>
      <c r="J274" s="46"/>
      <c r="K274" s="46"/>
      <c r="L274" s="47"/>
      <c r="M274" s="46"/>
      <c r="N274" s="46"/>
      <c r="O274" s="46"/>
      <c r="P274" s="46"/>
      <c r="Q274" s="46"/>
      <c r="R274" s="46"/>
      <c r="S274" s="45"/>
      <c r="T274" s="47"/>
      <c r="U274" s="47"/>
      <c r="V274" s="47"/>
    </row>
    <row r="275" spans="1:22" s="43" customFormat="1" x14ac:dyDescent="0.2">
      <c r="A275" s="26"/>
      <c r="B275" s="26"/>
      <c r="C275" s="26"/>
      <c r="D275" s="44"/>
      <c r="E275" s="45"/>
      <c r="F275" s="45"/>
      <c r="G275" s="47"/>
      <c r="H275" s="47"/>
      <c r="I275" s="46">
        <f>+'[1]PARA EL INFORME DE FEBRERO (3)'!F239</f>
        <v>0</v>
      </c>
      <c r="J275" s="46"/>
      <c r="K275" s="46"/>
      <c r="L275" s="47"/>
      <c r="M275" s="46"/>
      <c r="N275" s="46"/>
      <c r="O275" s="46"/>
      <c r="P275" s="46"/>
      <c r="Q275" s="46"/>
      <c r="R275" s="46"/>
      <c r="S275" s="45"/>
      <c r="T275" s="47"/>
      <c r="U275" s="47"/>
      <c r="V275" s="47"/>
    </row>
    <row r="276" spans="1:22" s="43" customFormat="1" ht="15" x14ac:dyDescent="0.2">
      <c r="A276" s="31"/>
      <c r="B276" s="31"/>
      <c r="C276" s="31"/>
      <c r="D276" s="44"/>
      <c r="E276" s="45"/>
      <c r="F276" s="45"/>
      <c r="G276" s="47"/>
      <c r="H276" s="47"/>
      <c r="I276" s="46">
        <f>+'[1]PARA EL INFORME DE FEBRERO (3)'!F240</f>
        <v>0</v>
      </c>
      <c r="J276" s="46"/>
      <c r="K276" s="46"/>
      <c r="L276" s="47"/>
      <c r="M276" s="46"/>
      <c r="N276" s="46"/>
      <c r="O276" s="48"/>
      <c r="P276" s="48"/>
      <c r="Q276" s="48"/>
      <c r="R276" s="46"/>
      <c r="S276" s="45"/>
      <c r="T276" s="47"/>
      <c r="U276" s="47"/>
      <c r="V276" s="47"/>
    </row>
    <row r="277" spans="1:22" s="43" customFormat="1" x14ac:dyDescent="0.2">
      <c r="A277" s="26"/>
      <c r="B277" s="26"/>
      <c r="C277" s="26"/>
      <c r="D277" s="44"/>
      <c r="E277" s="45"/>
      <c r="F277" s="45"/>
      <c r="G277" s="47"/>
      <c r="H277" s="47"/>
      <c r="I277" s="46">
        <f>+'[1]PARA EL INFORME DE FEBRERO (3)'!F241</f>
        <v>0</v>
      </c>
      <c r="J277" s="46"/>
      <c r="K277" s="46"/>
      <c r="L277" s="47"/>
      <c r="M277" s="46"/>
      <c r="N277" s="46"/>
      <c r="O277" s="46"/>
      <c r="P277" s="46"/>
      <c r="Q277" s="46"/>
      <c r="R277" s="46"/>
      <c r="S277" s="45"/>
      <c r="T277" s="47"/>
      <c r="U277" s="47"/>
      <c r="V277" s="47"/>
    </row>
    <row r="278" spans="1:22" s="43" customFormat="1" x14ac:dyDescent="0.2">
      <c r="D278" s="44"/>
      <c r="E278" s="45"/>
      <c r="F278" s="45"/>
      <c r="G278" s="47"/>
      <c r="H278" s="47"/>
      <c r="I278" s="46">
        <f>+'[1]PARA EL INFORME DE FEBRERO (3)'!F242</f>
        <v>0</v>
      </c>
      <c r="J278" s="46"/>
      <c r="K278" s="46"/>
      <c r="L278" s="47"/>
      <c r="M278" s="46"/>
      <c r="N278" s="46"/>
      <c r="O278" s="46"/>
      <c r="P278" s="46"/>
      <c r="Q278" s="46"/>
      <c r="R278" s="46"/>
      <c r="S278" s="45"/>
      <c r="T278" s="47"/>
      <c r="U278" s="47"/>
      <c r="V278" s="47"/>
    </row>
    <row r="279" spans="1:22" s="43" customFormat="1" x14ac:dyDescent="0.2">
      <c r="D279" s="44"/>
      <c r="E279" s="45"/>
      <c r="F279" s="45"/>
      <c r="G279" s="47"/>
      <c r="H279" s="47"/>
      <c r="I279" s="46">
        <f>+'[1]PARA EL INFORME DE FEBRERO (3)'!F243</f>
        <v>0</v>
      </c>
      <c r="J279" s="46"/>
      <c r="K279" s="46"/>
      <c r="L279" s="47"/>
      <c r="M279" s="46"/>
      <c r="N279" s="46"/>
      <c r="O279" s="46"/>
      <c r="P279" s="46"/>
      <c r="Q279" s="46"/>
      <c r="R279" s="46"/>
      <c r="S279" s="45"/>
      <c r="T279" s="47"/>
      <c r="U279" s="47"/>
      <c r="V279" s="47"/>
    </row>
    <row r="280" spans="1:22" s="43" customFormat="1" x14ac:dyDescent="0.2">
      <c r="D280" s="44"/>
      <c r="E280" s="45"/>
      <c r="F280" s="45"/>
      <c r="G280" s="47"/>
      <c r="H280" s="47"/>
      <c r="I280" s="46">
        <f>+'[1]PARA EL INFORME DE FEBRERO (3)'!F244</f>
        <v>0</v>
      </c>
      <c r="J280" s="46"/>
      <c r="K280" s="46"/>
      <c r="L280" s="47"/>
      <c r="M280" s="46"/>
      <c r="N280" s="46"/>
      <c r="O280" s="46"/>
      <c r="P280" s="46"/>
      <c r="Q280" s="46"/>
      <c r="R280" s="46"/>
      <c r="S280" s="45"/>
      <c r="T280" s="47"/>
      <c r="U280" s="47"/>
      <c r="V280" s="47"/>
    </row>
    <row r="281" spans="1:22" s="43" customFormat="1" x14ac:dyDescent="0.2">
      <c r="D281" s="44"/>
      <c r="E281" s="45"/>
      <c r="F281" s="45"/>
      <c r="G281" s="47"/>
      <c r="H281" s="47"/>
      <c r="I281" s="46">
        <f>+'[1]PARA EL INFORME DE FEBRERO (3)'!F245</f>
        <v>0</v>
      </c>
      <c r="J281" s="46"/>
      <c r="K281" s="46"/>
      <c r="L281" s="47"/>
      <c r="M281" s="46"/>
      <c r="N281" s="46"/>
      <c r="O281" s="46"/>
      <c r="P281" s="46"/>
      <c r="Q281" s="46"/>
      <c r="R281" s="46"/>
      <c r="S281" s="45"/>
      <c r="T281" s="47"/>
      <c r="U281" s="47"/>
      <c r="V281" s="47"/>
    </row>
    <row r="282" spans="1:22" s="43" customFormat="1" x14ac:dyDescent="0.2">
      <c r="D282" s="44"/>
      <c r="E282" s="45"/>
      <c r="F282" s="45"/>
      <c r="G282" s="47"/>
      <c r="H282" s="47"/>
      <c r="I282" s="46">
        <f>+'[1]PARA EL INFORME DE FEBRERO (3)'!F246</f>
        <v>0</v>
      </c>
      <c r="J282" s="46"/>
      <c r="K282" s="46"/>
      <c r="L282" s="47"/>
      <c r="M282" s="46"/>
      <c r="N282" s="46"/>
      <c r="O282" s="46"/>
      <c r="P282" s="46"/>
      <c r="Q282" s="46"/>
      <c r="R282" s="46"/>
      <c r="S282" s="45"/>
      <c r="T282" s="47"/>
      <c r="U282" s="47"/>
      <c r="V282" s="47"/>
    </row>
    <row r="283" spans="1:22" s="43" customFormat="1" x14ac:dyDescent="0.2">
      <c r="D283" s="44"/>
      <c r="E283" s="45"/>
      <c r="F283" s="45"/>
      <c r="G283" s="47"/>
      <c r="H283" s="47"/>
      <c r="I283" s="46">
        <f>+'[1]PARA EL INFORME DE FEBRERO (3)'!F247</f>
        <v>0</v>
      </c>
      <c r="J283" s="46"/>
      <c r="K283" s="46"/>
      <c r="L283" s="47"/>
      <c r="M283" s="46"/>
      <c r="N283" s="46"/>
      <c r="O283" s="46"/>
      <c r="P283" s="46"/>
      <c r="Q283" s="46"/>
      <c r="R283" s="46"/>
      <c r="S283" s="45"/>
      <c r="T283" s="47"/>
      <c r="U283" s="47"/>
      <c r="V283" s="47"/>
    </row>
    <row r="284" spans="1:22" s="43" customFormat="1" x14ac:dyDescent="0.2">
      <c r="D284" s="44"/>
      <c r="E284" s="45"/>
      <c r="F284" s="45"/>
      <c r="G284" s="47"/>
      <c r="H284" s="47"/>
      <c r="I284" s="46">
        <f>+'[1]PARA EL INFORME DE FEBRERO (3)'!F248</f>
        <v>0</v>
      </c>
      <c r="J284" s="46"/>
      <c r="K284" s="46"/>
      <c r="L284" s="47"/>
      <c r="M284" s="46"/>
      <c r="N284" s="46"/>
      <c r="O284" s="46"/>
      <c r="P284" s="46"/>
      <c r="Q284" s="46"/>
      <c r="R284" s="46"/>
      <c r="S284" s="45"/>
      <c r="T284" s="47"/>
      <c r="U284" s="47"/>
      <c r="V284" s="47"/>
    </row>
    <row r="285" spans="1:22" s="43" customFormat="1" x14ac:dyDescent="0.2">
      <c r="D285" s="44"/>
      <c r="E285" s="45"/>
      <c r="F285" s="45"/>
      <c r="G285" s="47"/>
      <c r="H285" s="47"/>
      <c r="I285" s="46">
        <f>+'[1]PARA EL INFORME DE FEBRERO (3)'!F249</f>
        <v>0</v>
      </c>
      <c r="J285" s="46"/>
      <c r="K285" s="46"/>
      <c r="L285" s="47"/>
      <c r="M285" s="46"/>
      <c r="N285" s="46"/>
      <c r="O285" s="46"/>
      <c r="P285" s="46"/>
      <c r="Q285" s="46"/>
      <c r="R285" s="46"/>
      <c r="S285" s="45"/>
      <c r="T285" s="47"/>
      <c r="U285" s="47"/>
      <c r="V285" s="47"/>
    </row>
    <row r="286" spans="1:22" s="43" customFormat="1" x14ac:dyDescent="0.2">
      <c r="D286" s="44"/>
      <c r="E286" s="45"/>
      <c r="F286" s="45"/>
      <c r="G286" s="47"/>
      <c r="H286" s="47"/>
      <c r="I286" s="46">
        <f>+'[1]PARA EL INFORME DE FEBRERO (3)'!F250</f>
        <v>0</v>
      </c>
      <c r="J286" s="46"/>
      <c r="K286" s="46"/>
      <c r="L286" s="47"/>
      <c r="M286" s="46"/>
      <c r="N286" s="46"/>
      <c r="O286" s="46"/>
      <c r="P286" s="46"/>
      <c r="Q286" s="46"/>
      <c r="R286" s="46"/>
      <c r="S286" s="45"/>
      <c r="T286" s="47"/>
      <c r="U286" s="47"/>
      <c r="V286" s="47"/>
    </row>
    <row r="287" spans="1:22" s="43" customFormat="1" x14ac:dyDescent="0.2">
      <c r="D287" s="44"/>
      <c r="E287" s="45"/>
      <c r="F287" s="45"/>
      <c r="G287" s="47"/>
      <c r="H287" s="47"/>
      <c r="I287" s="46">
        <f>+'[1]PARA EL INFORME DE FEBRERO (3)'!F251</f>
        <v>0</v>
      </c>
      <c r="J287" s="46"/>
      <c r="K287" s="46"/>
      <c r="L287" s="47"/>
      <c r="M287" s="46"/>
      <c r="N287" s="46"/>
      <c r="O287" s="46"/>
      <c r="P287" s="46"/>
      <c r="Q287" s="46"/>
      <c r="R287" s="46"/>
      <c r="S287" s="45"/>
      <c r="T287" s="47"/>
      <c r="U287" s="47"/>
      <c r="V287" s="47"/>
    </row>
    <row r="288" spans="1:22" s="43" customFormat="1" x14ac:dyDescent="0.2">
      <c r="D288" s="44"/>
      <c r="E288" s="45"/>
      <c r="F288" s="45"/>
      <c r="G288" s="47"/>
      <c r="H288" s="47"/>
      <c r="I288" s="46">
        <f>+'[1]PARA EL INFORME DE FEBRERO (3)'!F252</f>
        <v>0</v>
      </c>
      <c r="J288" s="46"/>
      <c r="K288" s="46"/>
      <c r="L288" s="47"/>
      <c r="M288" s="46"/>
      <c r="N288" s="46"/>
      <c r="O288" s="46"/>
      <c r="P288" s="46"/>
      <c r="Q288" s="46"/>
      <c r="R288" s="46"/>
      <c r="S288" s="45"/>
      <c r="T288" s="47"/>
      <c r="U288" s="47"/>
      <c r="V288" s="47"/>
    </row>
    <row r="289" spans="4:22" s="43" customFormat="1" x14ac:dyDescent="0.2">
      <c r="D289" s="44"/>
      <c r="E289" s="45"/>
      <c r="F289" s="45"/>
      <c r="G289" s="47"/>
      <c r="H289" s="47"/>
      <c r="I289" s="46">
        <f>+'[1]PARA EL INFORME DE FEBRERO (3)'!F253</f>
        <v>0</v>
      </c>
      <c r="J289" s="46"/>
      <c r="K289" s="46"/>
      <c r="L289" s="47"/>
      <c r="M289" s="46"/>
      <c r="N289" s="46"/>
      <c r="O289" s="46"/>
      <c r="P289" s="46"/>
      <c r="Q289" s="46"/>
      <c r="R289" s="46"/>
      <c r="S289" s="45"/>
      <c r="T289" s="47"/>
      <c r="U289" s="47"/>
      <c r="V289" s="47"/>
    </row>
    <row r="290" spans="4:22" s="43" customFormat="1" x14ac:dyDescent="0.2">
      <c r="D290" s="44"/>
      <c r="E290" s="45"/>
      <c r="F290" s="45"/>
      <c r="G290" s="47"/>
      <c r="H290" s="47"/>
      <c r="I290" s="46">
        <f>+'[1]PARA EL INFORME DE FEBRERO (3)'!F254</f>
        <v>0</v>
      </c>
      <c r="J290" s="46"/>
      <c r="K290" s="46"/>
      <c r="L290" s="47"/>
      <c r="M290" s="46"/>
      <c r="N290" s="46"/>
      <c r="O290" s="46"/>
      <c r="P290" s="46"/>
      <c r="Q290" s="46"/>
      <c r="R290" s="46"/>
      <c r="S290" s="45"/>
      <c r="T290" s="47"/>
      <c r="U290" s="47"/>
      <c r="V290" s="47"/>
    </row>
    <row r="291" spans="4:22" s="43" customFormat="1" x14ac:dyDescent="0.2">
      <c r="D291" s="44"/>
      <c r="E291" s="45"/>
      <c r="F291" s="45"/>
      <c r="G291" s="47"/>
      <c r="H291" s="47"/>
      <c r="I291" s="46">
        <f>+'[1]PARA EL INFORME DE FEBRERO (3)'!F255</f>
        <v>0</v>
      </c>
      <c r="J291" s="46"/>
      <c r="K291" s="46"/>
      <c r="L291" s="47"/>
      <c r="M291" s="46"/>
      <c r="N291" s="46"/>
      <c r="O291" s="46"/>
      <c r="P291" s="46"/>
      <c r="Q291" s="46"/>
      <c r="R291" s="46"/>
      <c r="S291" s="45"/>
      <c r="T291" s="47"/>
      <c r="U291" s="47"/>
      <c r="V291" s="47"/>
    </row>
    <row r="292" spans="4:22" s="43" customFormat="1" x14ac:dyDescent="0.2">
      <c r="D292" s="44"/>
      <c r="E292" s="45"/>
      <c r="F292" s="45"/>
      <c r="G292" s="47"/>
      <c r="H292" s="47"/>
      <c r="I292" s="46">
        <f>+'[1]PARA EL INFORME DE FEBRERO (3)'!F256</f>
        <v>0</v>
      </c>
      <c r="J292" s="46"/>
      <c r="K292" s="46"/>
      <c r="L292" s="47"/>
      <c r="M292" s="46"/>
      <c r="N292" s="46"/>
      <c r="O292" s="46"/>
      <c r="P292" s="46"/>
      <c r="Q292" s="46"/>
      <c r="R292" s="46"/>
      <c r="S292" s="45"/>
      <c r="T292" s="47"/>
      <c r="U292" s="47"/>
      <c r="V292" s="47"/>
    </row>
    <row r="293" spans="4:22" s="43" customFormat="1" x14ac:dyDescent="0.2">
      <c r="D293" s="44"/>
      <c r="E293" s="45"/>
      <c r="F293" s="45"/>
      <c r="G293" s="47"/>
      <c r="H293" s="47"/>
      <c r="I293" s="46">
        <f>+'[1]PARA EL INFORME DE FEBRERO (3)'!F257</f>
        <v>0</v>
      </c>
      <c r="J293" s="46"/>
      <c r="K293" s="46"/>
      <c r="L293" s="47"/>
      <c r="M293" s="46"/>
      <c r="N293" s="46"/>
      <c r="O293" s="46"/>
      <c r="P293" s="46"/>
      <c r="Q293" s="46"/>
      <c r="R293" s="46"/>
      <c r="S293" s="45"/>
      <c r="T293" s="47"/>
      <c r="U293" s="47"/>
      <c r="V293" s="47"/>
    </row>
    <row r="294" spans="4:22" s="43" customFormat="1" ht="15" x14ac:dyDescent="0.2">
      <c r="D294" s="44"/>
      <c r="E294" s="45"/>
      <c r="F294" s="45"/>
      <c r="G294" s="47"/>
      <c r="H294" s="47"/>
      <c r="I294" s="46">
        <f>+'[1]PARA EL INFORME DE FEBRERO (3)'!F258</f>
        <v>0</v>
      </c>
      <c r="J294" s="46"/>
      <c r="K294" s="46"/>
      <c r="L294" s="47"/>
      <c r="M294" s="46"/>
      <c r="N294" s="46"/>
      <c r="O294" s="48"/>
      <c r="P294" s="48"/>
      <c r="Q294" s="48"/>
      <c r="R294" s="46"/>
      <c r="S294" s="45"/>
      <c r="T294" s="47"/>
      <c r="U294" s="47"/>
      <c r="V294" s="47"/>
    </row>
    <row r="295" spans="4:22" s="43" customFormat="1" x14ac:dyDescent="0.2">
      <c r="D295" s="44"/>
      <c r="E295" s="45"/>
      <c r="F295" s="45"/>
      <c r="G295" s="47"/>
      <c r="H295" s="47"/>
      <c r="I295" s="46">
        <f>+'[1]PARA EL INFORME DE FEBRERO (3)'!F259</f>
        <v>0</v>
      </c>
      <c r="J295" s="46"/>
      <c r="K295" s="46"/>
      <c r="L295" s="47"/>
      <c r="M295" s="46"/>
      <c r="N295" s="46"/>
      <c r="O295" s="46"/>
      <c r="P295" s="46"/>
      <c r="Q295" s="46"/>
      <c r="R295" s="46"/>
      <c r="S295" s="45"/>
      <c r="T295" s="47"/>
      <c r="U295" s="47"/>
      <c r="V295" s="47"/>
    </row>
    <row r="296" spans="4:22" s="43" customFormat="1" x14ac:dyDescent="0.2">
      <c r="D296" s="44"/>
      <c r="E296" s="45"/>
      <c r="F296" s="45"/>
      <c r="G296" s="47"/>
      <c r="H296" s="47"/>
      <c r="I296" s="47"/>
      <c r="J296" s="47"/>
      <c r="K296" s="47"/>
      <c r="L296" s="47"/>
      <c r="M296" s="46"/>
      <c r="N296" s="46"/>
      <c r="O296" s="46"/>
      <c r="P296" s="46"/>
      <c r="Q296" s="46"/>
      <c r="R296" s="46"/>
      <c r="S296" s="45"/>
      <c r="T296" s="47"/>
      <c r="U296" s="47"/>
      <c r="V296" s="47"/>
    </row>
    <row r="297" spans="4:22" s="43" customFormat="1" x14ac:dyDescent="0.2">
      <c r="D297" s="44"/>
      <c r="E297" s="45"/>
      <c r="F297" s="45"/>
      <c r="G297" s="47"/>
      <c r="H297" s="47"/>
      <c r="I297" s="47"/>
      <c r="J297" s="47"/>
      <c r="K297" s="47"/>
      <c r="L297" s="47"/>
      <c r="M297" s="46"/>
      <c r="N297" s="46"/>
      <c r="O297" s="46"/>
      <c r="P297" s="46"/>
      <c r="Q297" s="46"/>
      <c r="R297" s="46"/>
      <c r="S297" s="45"/>
      <c r="T297" s="47"/>
      <c r="U297" s="47"/>
      <c r="V297" s="47"/>
    </row>
    <row r="298" spans="4:22" s="43" customFormat="1" ht="15" x14ac:dyDescent="0.2">
      <c r="D298" s="44"/>
      <c r="E298" s="45"/>
      <c r="F298" s="45"/>
      <c r="G298" s="47"/>
      <c r="H298" s="47"/>
      <c r="I298" s="47"/>
      <c r="J298" s="47"/>
      <c r="K298" s="47"/>
      <c r="L298" s="47"/>
      <c r="M298" s="46"/>
      <c r="N298" s="46"/>
      <c r="O298" s="48"/>
      <c r="P298" s="48"/>
      <c r="Q298" s="48"/>
      <c r="R298" s="46"/>
      <c r="S298" s="45"/>
      <c r="T298" s="47"/>
      <c r="U298" s="47"/>
      <c r="V298" s="47"/>
    </row>
    <row r="299" spans="4:22" s="43" customFormat="1" x14ac:dyDescent="0.2">
      <c r="D299" s="44"/>
      <c r="E299" s="45"/>
      <c r="F299" s="45"/>
      <c r="G299" s="47"/>
      <c r="H299" s="47"/>
      <c r="I299" s="47"/>
      <c r="J299" s="47"/>
      <c r="K299" s="47"/>
      <c r="L299" s="47"/>
      <c r="M299" s="46"/>
      <c r="N299" s="46"/>
      <c r="O299" s="46"/>
      <c r="P299" s="46"/>
      <c r="Q299" s="46"/>
      <c r="R299" s="46"/>
      <c r="S299" s="45"/>
      <c r="T299" s="47"/>
      <c r="U299" s="47"/>
      <c r="V299" s="47"/>
    </row>
    <row r="300" spans="4:22" s="43" customFormat="1" x14ac:dyDescent="0.2">
      <c r="D300" s="44"/>
      <c r="E300" s="45"/>
      <c r="F300" s="45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5"/>
      <c r="T300" s="47"/>
      <c r="U300" s="47"/>
      <c r="V300" s="47"/>
    </row>
    <row r="301" spans="4:22" s="43" customFormat="1" x14ac:dyDescent="0.2">
      <c r="D301" s="44"/>
      <c r="E301" s="45"/>
      <c r="F301" s="45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5"/>
      <c r="T301" s="47"/>
      <c r="U301" s="47"/>
      <c r="V301" s="47"/>
    </row>
    <row r="302" spans="4:22" s="43" customFormat="1" x14ac:dyDescent="0.2">
      <c r="D302" s="44"/>
      <c r="E302" s="45"/>
      <c r="F302" s="45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5"/>
      <c r="T302" s="47"/>
      <c r="U302" s="47"/>
      <c r="V302" s="47"/>
    </row>
    <row r="303" spans="4:22" x14ac:dyDescent="0.2">
      <c r="I303" s="47"/>
      <c r="J303" s="47"/>
    </row>
    <row r="304" spans="4:22" x14ac:dyDescent="0.2">
      <c r="I304" s="47"/>
      <c r="J304" s="47"/>
    </row>
    <row r="305" spans="9:10" x14ac:dyDescent="0.2">
      <c r="I305" s="47"/>
      <c r="J305" s="47"/>
    </row>
  </sheetData>
  <sheetProtection sheet="1" objects="1" scenarios="1"/>
  <printOptions horizontalCentered="1"/>
  <pageMargins left="0" right="0" top="0.78740157480314965" bottom="0.78740157480314965" header="0.31496062992125984" footer="0.31496062992125984"/>
  <pageSetup paperSize="122" scale="70" orientation="landscape" r:id="rId1"/>
  <headerFooter alignWithMargins="0">
    <oddFooter>&amp;L&amp;D&amp;C&amp;P&amp;RDirecciòn de Planificaciòn Estratègica y Prespuesto</oddFooter>
  </headerFooter>
  <rowBreaks count="3" manualBreakCount="3">
    <brk id="64" max="65535" man="1"/>
    <brk id="150" max="65535" man="1"/>
    <brk id="215" max="6553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 PRESUPUESTARIA</vt:lpstr>
      <vt:lpstr>'EJECUCION PRESUPUESTARIA'!Área_de_impresión</vt:lpstr>
      <vt:lpstr>'EJECUCION PRESUPUESTARIA'!Títulos_a_imprimir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 Gómez</dc:creator>
  <cp:lastModifiedBy>Edgardo Gómez</cp:lastModifiedBy>
  <cp:lastPrinted>2022-03-07T22:06:17Z</cp:lastPrinted>
  <dcterms:created xsi:type="dcterms:W3CDTF">2022-03-07T21:44:44Z</dcterms:created>
  <dcterms:modified xsi:type="dcterms:W3CDTF">2022-03-08T13:34:50Z</dcterms:modified>
</cp:coreProperties>
</file>