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ocuments\"/>
    </mc:Choice>
  </mc:AlternateContent>
  <xr:revisionPtr revIDLastSave="0" documentId="8_{37D6E449-E1A5-4589-962F-DE5FD97645BE}" xr6:coauthVersionLast="45" xr6:coauthVersionMax="45" xr10:uidLastSave="{00000000-0000-0000-0000-000000000000}"/>
  <bookViews>
    <workbookView xWindow="-120" yWindow="-120" windowWidth="24240" windowHeight="13140" xr2:uid="{34FB2C92-7C59-4987-902E-0EED1D772B7E}"/>
  </bookViews>
  <sheets>
    <sheet name="para transp segun presupuesto" sheetId="1" r:id="rId1"/>
  </sheets>
  <definedNames>
    <definedName name="_xlnm.Print_Area" localSheetId="0">'para transp segun presupuesto'!$A$1:$R$251</definedName>
    <definedName name="_xlnm.Print_Titles" localSheetId="0">'para transp segun presupuesto'!$7:$8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1" i="1" l="1"/>
  <c r="N251" i="1"/>
  <c r="O251" i="1" s="1"/>
  <c r="O250" i="1" s="1"/>
  <c r="M251" i="1"/>
  <c r="M250" i="1" s="1"/>
  <c r="L251" i="1"/>
  <c r="L250" i="1" s="1"/>
  <c r="K251" i="1"/>
  <c r="K250" i="1" s="1"/>
  <c r="F251" i="1"/>
  <c r="R251" i="1" s="1"/>
  <c r="P250" i="1"/>
  <c r="J250" i="1"/>
  <c r="I250" i="1"/>
  <c r="H250" i="1"/>
  <c r="G250" i="1"/>
  <c r="F250" i="1"/>
  <c r="E250" i="1"/>
  <c r="D250" i="1"/>
  <c r="C250" i="1"/>
  <c r="Q249" i="1"/>
  <c r="P249" i="1"/>
  <c r="M249" i="1"/>
  <c r="L249" i="1"/>
  <c r="K249" i="1"/>
  <c r="F249" i="1"/>
  <c r="R249" i="1" s="1"/>
  <c r="K248" i="1"/>
  <c r="J248" i="1"/>
  <c r="I248" i="1"/>
  <c r="H248" i="1"/>
  <c r="G248" i="1"/>
  <c r="G246" i="1" s="1"/>
  <c r="E248" i="1"/>
  <c r="E246" i="1" s="1"/>
  <c r="D248" i="1"/>
  <c r="D246" i="1" s="1"/>
  <c r="D178" i="1" s="1"/>
  <c r="C248" i="1"/>
  <c r="M247" i="1"/>
  <c r="K247" i="1"/>
  <c r="F247" i="1"/>
  <c r="K246" i="1"/>
  <c r="J246" i="1"/>
  <c r="I246" i="1"/>
  <c r="H246" i="1"/>
  <c r="R245" i="1"/>
  <c r="P245" i="1"/>
  <c r="M245" i="1"/>
  <c r="L245" i="1"/>
  <c r="K245" i="1"/>
  <c r="F245" i="1"/>
  <c r="Q245" i="1" s="1"/>
  <c r="P244" i="1"/>
  <c r="M244" i="1"/>
  <c r="L244" i="1"/>
  <c r="K244" i="1"/>
  <c r="F244" i="1"/>
  <c r="Q244" i="1" s="1"/>
  <c r="Q243" i="1"/>
  <c r="P243" i="1"/>
  <c r="M243" i="1"/>
  <c r="L243" i="1"/>
  <c r="K243" i="1"/>
  <c r="F243" i="1"/>
  <c r="R243" i="1" s="1"/>
  <c r="Q242" i="1"/>
  <c r="P242" i="1"/>
  <c r="M242" i="1"/>
  <c r="L242" i="1"/>
  <c r="K242" i="1"/>
  <c r="F242" i="1"/>
  <c r="R242" i="1" s="1"/>
  <c r="J241" i="1"/>
  <c r="R241" i="1" s="1"/>
  <c r="I241" i="1"/>
  <c r="H241" i="1"/>
  <c r="H228" i="1" s="1"/>
  <c r="G241" i="1"/>
  <c r="F241" i="1"/>
  <c r="E241" i="1"/>
  <c r="D241" i="1"/>
  <c r="C241" i="1"/>
  <c r="Q240" i="1"/>
  <c r="P240" i="1"/>
  <c r="K240" i="1"/>
  <c r="F240" i="1"/>
  <c r="L240" i="1" s="1"/>
  <c r="P239" i="1"/>
  <c r="K239" i="1"/>
  <c r="F239" i="1"/>
  <c r="P238" i="1"/>
  <c r="K238" i="1"/>
  <c r="F238" i="1"/>
  <c r="R237" i="1"/>
  <c r="Q237" i="1"/>
  <c r="K237" i="1"/>
  <c r="F237" i="1"/>
  <c r="K236" i="1"/>
  <c r="F236" i="1"/>
  <c r="R235" i="1"/>
  <c r="Q235" i="1"/>
  <c r="P235" i="1"/>
  <c r="K235" i="1"/>
  <c r="F235" i="1"/>
  <c r="M235" i="1" s="1"/>
  <c r="K234" i="1"/>
  <c r="F234" i="1"/>
  <c r="R233" i="1"/>
  <c r="K233" i="1"/>
  <c r="F233" i="1"/>
  <c r="L232" i="1"/>
  <c r="K232" i="1"/>
  <c r="F232" i="1"/>
  <c r="R231" i="1"/>
  <c r="K231" i="1"/>
  <c r="F231" i="1"/>
  <c r="L230" i="1"/>
  <c r="K230" i="1"/>
  <c r="F230" i="1"/>
  <c r="R229" i="1"/>
  <c r="K229" i="1"/>
  <c r="F229" i="1"/>
  <c r="J228" i="1"/>
  <c r="E228" i="1"/>
  <c r="D228" i="1"/>
  <c r="C228" i="1"/>
  <c r="L227" i="1"/>
  <c r="K227" i="1"/>
  <c r="K225" i="1" s="1"/>
  <c r="F227" i="1"/>
  <c r="R226" i="1"/>
  <c r="K226" i="1"/>
  <c r="F226" i="1"/>
  <c r="J225" i="1"/>
  <c r="I225" i="1"/>
  <c r="H225" i="1"/>
  <c r="G225" i="1"/>
  <c r="E225" i="1"/>
  <c r="D225" i="1"/>
  <c r="C225" i="1"/>
  <c r="R224" i="1"/>
  <c r="Q224" i="1"/>
  <c r="P224" i="1"/>
  <c r="K224" i="1"/>
  <c r="F224" i="1"/>
  <c r="M224" i="1" s="1"/>
  <c r="R223" i="1"/>
  <c r="P223" i="1"/>
  <c r="M223" i="1"/>
  <c r="L223" i="1"/>
  <c r="K223" i="1"/>
  <c r="F223" i="1"/>
  <c r="Q223" i="1" s="1"/>
  <c r="P222" i="1"/>
  <c r="M222" i="1"/>
  <c r="L222" i="1"/>
  <c r="K222" i="1"/>
  <c r="F222" i="1"/>
  <c r="Q222" i="1" s="1"/>
  <c r="P221" i="1"/>
  <c r="M221" i="1"/>
  <c r="L221" i="1"/>
  <c r="K221" i="1"/>
  <c r="F221" i="1"/>
  <c r="R221" i="1" s="1"/>
  <c r="P220" i="1"/>
  <c r="J220" i="1"/>
  <c r="I220" i="1"/>
  <c r="H220" i="1"/>
  <c r="H216" i="1" s="1"/>
  <c r="H178" i="1" s="1"/>
  <c r="G220" i="1"/>
  <c r="E220" i="1"/>
  <c r="D220" i="1"/>
  <c r="C220" i="1"/>
  <c r="P219" i="1"/>
  <c r="M219" i="1"/>
  <c r="K219" i="1"/>
  <c r="F219" i="1"/>
  <c r="R219" i="1" s="1"/>
  <c r="Q218" i="1"/>
  <c r="M218" i="1"/>
  <c r="K218" i="1"/>
  <c r="F218" i="1"/>
  <c r="R218" i="1" s="1"/>
  <c r="Q217" i="1"/>
  <c r="P217" i="1"/>
  <c r="K217" i="1"/>
  <c r="F217" i="1"/>
  <c r="L217" i="1" s="1"/>
  <c r="J216" i="1"/>
  <c r="I216" i="1"/>
  <c r="D216" i="1"/>
  <c r="C216" i="1"/>
  <c r="R215" i="1"/>
  <c r="Q215" i="1"/>
  <c r="P215" i="1"/>
  <c r="K215" i="1"/>
  <c r="F215" i="1"/>
  <c r="R214" i="1"/>
  <c r="Q214" i="1"/>
  <c r="P214" i="1"/>
  <c r="K214" i="1"/>
  <c r="F214" i="1"/>
  <c r="P213" i="1"/>
  <c r="L213" i="1"/>
  <c r="K213" i="1"/>
  <c r="F213" i="1"/>
  <c r="J212" i="1"/>
  <c r="I212" i="1"/>
  <c r="H212" i="1"/>
  <c r="G212" i="1"/>
  <c r="E212" i="1"/>
  <c r="E199" i="1" s="1"/>
  <c r="D212" i="1"/>
  <c r="C212" i="1"/>
  <c r="P211" i="1"/>
  <c r="L211" i="1"/>
  <c r="K211" i="1"/>
  <c r="F211" i="1"/>
  <c r="P210" i="1"/>
  <c r="M210" i="1"/>
  <c r="L210" i="1"/>
  <c r="K210" i="1"/>
  <c r="F210" i="1"/>
  <c r="Q210" i="1" s="1"/>
  <c r="M209" i="1"/>
  <c r="L209" i="1"/>
  <c r="K209" i="1"/>
  <c r="F209" i="1"/>
  <c r="R209" i="1" s="1"/>
  <c r="P208" i="1"/>
  <c r="M208" i="1"/>
  <c r="L208" i="1"/>
  <c r="K208" i="1"/>
  <c r="F208" i="1"/>
  <c r="R208" i="1" s="1"/>
  <c r="P207" i="1"/>
  <c r="M207" i="1"/>
  <c r="K207" i="1"/>
  <c r="F207" i="1"/>
  <c r="R207" i="1" s="1"/>
  <c r="Q206" i="1"/>
  <c r="P206" i="1"/>
  <c r="M206" i="1"/>
  <c r="L206" i="1"/>
  <c r="K206" i="1"/>
  <c r="F206" i="1"/>
  <c r="R206" i="1" s="1"/>
  <c r="P205" i="1"/>
  <c r="K205" i="1"/>
  <c r="F205" i="1"/>
  <c r="R204" i="1"/>
  <c r="Q204" i="1"/>
  <c r="K204" i="1"/>
  <c r="F204" i="1"/>
  <c r="P203" i="1"/>
  <c r="K203" i="1"/>
  <c r="F203" i="1"/>
  <c r="P202" i="1"/>
  <c r="K202" i="1"/>
  <c r="F202" i="1"/>
  <c r="R201" i="1"/>
  <c r="L201" i="1"/>
  <c r="K201" i="1"/>
  <c r="F201" i="1"/>
  <c r="P200" i="1"/>
  <c r="M200" i="1"/>
  <c r="L200" i="1"/>
  <c r="K200" i="1"/>
  <c r="F200" i="1"/>
  <c r="I199" i="1"/>
  <c r="H199" i="1"/>
  <c r="G199" i="1"/>
  <c r="D199" i="1"/>
  <c r="C199" i="1"/>
  <c r="P198" i="1"/>
  <c r="M198" i="1"/>
  <c r="L198" i="1"/>
  <c r="K198" i="1"/>
  <c r="F198" i="1"/>
  <c r="Q198" i="1" s="1"/>
  <c r="P197" i="1"/>
  <c r="M197" i="1"/>
  <c r="L197" i="1"/>
  <c r="K197" i="1"/>
  <c r="F197" i="1"/>
  <c r="R197" i="1" s="1"/>
  <c r="P196" i="1"/>
  <c r="M196" i="1"/>
  <c r="K196" i="1"/>
  <c r="F196" i="1"/>
  <c r="R196" i="1" s="1"/>
  <c r="Q195" i="1"/>
  <c r="P195" i="1"/>
  <c r="K195" i="1"/>
  <c r="F195" i="1"/>
  <c r="L195" i="1" s="1"/>
  <c r="P194" i="1"/>
  <c r="J194" i="1"/>
  <c r="J186" i="1" s="1"/>
  <c r="I194" i="1"/>
  <c r="I186" i="1" s="1"/>
  <c r="H194" i="1"/>
  <c r="H186" i="1" s="1"/>
  <c r="G194" i="1"/>
  <c r="E194" i="1"/>
  <c r="D194" i="1"/>
  <c r="C194" i="1"/>
  <c r="F194" i="1" s="1"/>
  <c r="R193" i="1"/>
  <c r="P193" i="1"/>
  <c r="K193" i="1"/>
  <c r="F193" i="1"/>
  <c r="R192" i="1"/>
  <c r="Q192" i="1"/>
  <c r="K192" i="1"/>
  <c r="F192" i="1"/>
  <c r="K191" i="1"/>
  <c r="F191" i="1"/>
  <c r="R190" i="1"/>
  <c r="P190" i="1"/>
  <c r="K190" i="1"/>
  <c r="F190" i="1"/>
  <c r="R189" i="1"/>
  <c r="Q189" i="1"/>
  <c r="P189" i="1"/>
  <c r="L189" i="1"/>
  <c r="K189" i="1"/>
  <c r="F189" i="1"/>
  <c r="M189" i="1" s="1"/>
  <c r="P188" i="1"/>
  <c r="M188" i="1"/>
  <c r="L188" i="1"/>
  <c r="K188" i="1"/>
  <c r="F188" i="1"/>
  <c r="K187" i="1"/>
  <c r="F187" i="1"/>
  <c r="E186" i="1"/>
  <c r="D186" i="1"/>
  <c r="C186" i="1"/>
  <c r="P185" i="1"/>
  <c r="M185" i="1"/>
  <c r="L185" i="1"/>
  <c r="K185" i="1"/>
  <c r="F185" i="1"/>
  <c r="Q185" i="1" s="1"/>
  <c r="P184" i="1"/>
  <c r="M184" i="1"/>
  <c r="L184" i="1"/>
  <c r="K184" i="1"/>
  <c r="F184" i="1"/>
  <c r="R184" i="1" s="1"/>
  <c r="P183" i="1"/>
  <c r="M183" i="1"/>
  <c r="K183" i="1"/>
  <c r="F183" i="1"/>
  <c r="R183" i="1" s="1"/>
  <c r="Q182" i="1"/>
  <c r="P182" i="1"/>
  <c r="K182" i="1"/>
  <c r="F182" i="1"/>
  <c r="L182" i="1" s="1"/>
  <c r="R181" i="1"/>
  <c r="Q181" i="1"/>
  <c r="P181" i="1"/>
  <c r="K181" i="1"/>
  <c r="F181" i="1"/>
  <c r="P180" i="1"/>
  <c r="K180" i="1"/>
  <c r="K179" i="1" s="1"/>
  <c r="F180" i="1"/>
  <c r="J179" i="1"/>
  <c r="I179" i="1"/>
  <c r="H179" i="1"/>
  <c r="G179" i="1"/>
  <c r="E179" i="1"/>
  <c r="D179" i="1"/>
  <c r="C179" i="1"/>
  <c r="K177" i="1"/>
  <c r="F177" i="1"/>
  <c r="L177" i="1" s="1"/>
  <c r="R176" i="1"/>
  <c r="P176" i="1"/>
  <c r="K176" i="1"/>
  <c r="F176" i="1"/>
  <c r="R175" i="1"/>
  <c r="Q175" i="1"/>
  <c r="P175" i="1"/>
  <c r="K175" i="1"/>
  <c r="F175" i="1"/>
  <c r="P174" i="1"/>
  <c r="L174" i="1"/>
  <c r="K174" i="1"/>
  <c r="K173" i="1" s="1"/>
  <c r="F174" i="1"/>
  <c r="J173" i="1"/>
  <c r="I173" i="1"/>
  <c r="H173" i="1"/>
  <c r="G173" i="1"/>
  <c r="E173" i="1"/>
  <c r="D173" i="1"/>
  <c r="C173" i="1"/>
  <c r="R172" i="1"/>
  <c r="P172" i="1"/>
  <c r="M172" i="1"/>
  <c r="L172" i="1"/>
  <c r="K172" i="1"/>
  <c r="F172" i="1"/>
  <c r="Q172" i="1" s="1"/>
  <c r="P171" i="1"/>
  <c r="M171" i="1"/>
  <c r="L171" i="1"/>
  <c r="K171" i="1"/>
  <c r="F171" i="1"/>
  <c r="Q171" i="1" s="1"/>
  <c r="J170" i="1"/>
  <c r="I170" i="1"/>
  <c r="Q170" i="1" s="1"/>
  <c r="H170" i="1"/>
  <c r="G170" i="1"/>
  <c r="F170" i="1"/>
  <c r="E170" i="1"/>
  <c r="D170" i="1"/>
  <c r="C170" i="1"/>
  <c r="P169" i="1"/>
  <c r="M169" i="1"/>
  <c r="L169" i="1"/>
  <c r="K169" i="1"/>
  <c r="F169" i="1"/>
  <c r="R169" i="1" s="1"/>
  <c r="P168" i="1"/>
  <c r="M168" i="1"/>
  <c r="K168" i="1"/>
  <c r="F168" i="1"/>
  <c r="R168" i="1" s="1"/>
  <c r="Q167" i="1"/>
  <c r="P167" i="1"/>
  <c r="L167" i="1"/>
  <c r="K167" i="1"/>
  <c r="F167" i="1"/>
  <c r="R167" i="1" s="1"/>
  <c r="R166" i="1"/>
  <c r="J166" i="1"/>
  <c r="P166" i="1" s="1"/>
  <c r="I166" i="1"/>
  <c r="Q166" i="1" s="1"/>
  <c r="H166" i="1"/>
  <c r="G166" i="1"/>
  <c r="E166" i="1"/>
  <c r="D166" i="1"/>
  <c r="C166" i="1"/>
  <c r="F166" i="1" s="1"/>
  <c r="P165" i="1"/>
  <c r="K165" i="1"/>
  <c r="F165" i="1"/>
  <c r="P164" i="1"/>
  <c r="K164" i="1"/>
  <c r="F164" i="1"/>
  <c r="R163" i="1"/>
  <c r="Q163" i="1"/>
  <c r="P163" i="1"/>
  <c r="K163" i="1"/>
  <c r="F163" i="1"/>
  <c r="M163" i="1" s="1"/>
  <c r="R162" i="1"/>
  <c r="P162" i="1"/>
  <c r="M162" i="1"/>
  <c r="L162" i="1"/>
  <c r="K162" i="1"/>
  <c r="F162" i="1"/>
  <c r="Q162" i="1" s="1"/>
  <c r="P161" i="1"/>
  <c r="M161" i="1"/>
  <c r="L161" i="1"/>
  <c r="K161" i="1"/>
  <c r="F161" i="1"/>
  <c r="Q161" i="1" s="1"/>
  <c r="P160" i="1"/>
  <c r="M160" i="1"/>
  <c r="L160" i="1"/>
  <c r="K160" i="1"/>
  <c r="F160" i="1"/>
  <c r="R160" i="1" s="1"/>
  <c r="P159" i="1"/>
  <c r="M159" i="1"/>
  <c r="K159" i="1"/>
  <c r="F159" i="1"/>
  <c r="R159" i="1" s="1"/>
  <c r="Q158" i="1"/>
  <c r="P158" i="1"/>
  <c r="K158" i="1"/>
  <c r="F158" i="1"/>
  <c r="L158" i="1" s="1"/>
  <c r="P157" i="1"/>
  <c r="K157" i="1"/>
  <c r="F157" i="1"/>
  <c r="P156" i="1"/>
  <c r="K156" i="1"/>
  <c r="F156" i="1"/>
  <c r="R155" i="1"/>
  <c r="Q155" i="1"/>
  <c r="P155" i="1"/>
  <c r="K155" i="1"/>
  <c r="F155" i="1"/>
  <c r="M155" i="1" s="1"/>
  <c r="R154" i="1"/>
  <c r="Q154" i="1"/>
  <c r="P154" i="1"/>
  <c r="M154" i="1"/>
  <c r="K154" i="1"/>
  <c r="F154" i="1"/>
  <c r="L154" i="1" s="1"/>
  <c r="Q153" i="1"/>
  <c r="P153" i="1"/>
  <c r="K153" i="1"/>
  <c r="F153" i="1"/>
  <c r="M153" i="1" s="1"/>
  <c r="R152" i="1"/>
  <c r="Q152" i="1"/>
  <c r="P152" i="1"/>
  <c r="K152" i="1"/>
  <c r="F152" i="1"/>
  <c r="J151" i="1"/>
  <c r="I151" i="1"/>
  <c r="H151" i="1"/>
  <c r="E151" i="1"/>
  <c r="D151" i="1"/>
  <c r="C151" i="1"/>
  <c r="R150" i="1"/>
  <c r="Q150" i="1"/>
  <c r="P150" i="1"/>
  <c r="K150" i="1"/>
  <c r="F150" i="1"/>
  <c r="Q149" i="1"/>
  <c r="P149" i="1"/>
  <c r="L149" i="1"/>
  <c r="K149" i="1"/>
  <c r="F149" i="1"/>
  <c r="M149" i="1" s="1"/>
  <c r="P148" i="1"/>
  <c r="K148" i="1"/>
  <c r="F148" i="1"/>
  <c r="Q147" i="1"/>
  <c r="P147" i="1"/>
  <c r="M147" i="1"/>
  <c r="L147" i="1"/>
  <c r="K147" i="1"/>
  <c r="F147" i="1"/>
  <c r="R147" i="1" s="1"/>
  <c r="P146" i="1"/>
  <c r="M146" i="1"/>
  <c r="L146" i="1"/>
  <c r="K146" i="1"/>
  <c r="F146" i="1"/>
  <c r="R146" i="1" s="1"/>
  <c r="Q145" i="1"/>
  <c r="P145" i="1"/>
  <c r="M145" i="1"/>
  <c r="K145" i="1"/>
  <c r="F145" i="1"/>
  <c r="L145" i="1" s="1"/>
  <c r="Q144" i="1"/>
  <c r="P144" i="1"/>
  <c r="K144" i="1"/>
  <c r="F144" i="1"/>
  <c r="M144" i="1" s="1"/>
  <c r="J143" i="1"/>
  <c r="I143" i="1"/>
  <c r="H143" i="1"/>
  <c r="H129" i="1" s="1"/>
  <c r="G143" i="1"/>
  <c r="E143" i="1"/>
  <c r="D143" i="1"/>
  <c r="C143" i="1"/>
  <c r="F143" i="1" s="1"/>
  <c r="R142" i="1"/>
  <c r="Q142" i="1"/>
  <c r="P142" i="1"/>
  <c r="K142" i="1"/>
  <c r="F142" i="1"/>
  <c r="P141" i="1"/>
  <c r="K141" i="1"/>
  <c r="F141" i="1"/>
  <c r="Q141" i="1" s="1"/>
  <c r="P140" i="1"/>
  <c r="K140" i="1"/>
  <c r="F140" i="1"/>
  <c r="R139" i="1"/>
  <c r="P139" i="1"/>
  <c r="M139" i="1"/>
  <c r="L139" i="1"/>
  <c r="K139" i="1"/>
  <c r="F139" i="1"/>
  <c r="Q139" i="1" s="1"/>
  <c r="Q138" i="1"/>
  <c r="P138" i="1"/>
  <c r="M138" i="1"/>
  <c r="L138" i="1"/>
  <c r="K138" i="1"/>
  <c r="F138" i="1"/>
  <c r="R138" i="1" s="1"/>
  <c r="P137" i="1"/>
  <c r="M137" i="1"/>
  <c r="L137" i="1"/>
  <c r="K137" i="1"/>
  <c r="F137" i="1"/>
  <c r="R137" i="1" s="1"/>
  <c r="Q136" i="1"/>
  <c r="P136" i="1"/>
  <c r="M136" i="1"/>
  <c r="K136" i="1"/>
  <c r="F136" i="1"/>
  <c r="L136" i="1" s="1"/>
  <c r="Q135" i="1"/>
  <c r="P135" i="1"/>
  <c r="K135" i="1"/>
  <c r="F135" i="1"/>
  <c r="M135" i="1" s="1"/>
  <c r="P134" i="1"/>
  <c r="K134" i="1"/>
  <c r="F134" i="1"/>
  <c r="R133" i="1"/>
  <c r="Q133" i="1"/>
  <c r="P133" i="1"/>
  <c r="K133" i="1"/>
  <c r="F133" i="1"/>
  <c r="P132" i="1"/>
  <c r="K132" i="1"/>
  <c r="F132" i="1"/>
  <c r="L132" i="1" s="1"/>
  <c r="P131" i="1"/>
  <c r="K131" i="1"/>
  <c r="F131" i="1"/>
  <c r="Q130" i="1"/>
  <c r="P130" i="1"/>
  <c r="M130" i="1"/>
  <c r="L130" i="1"/>
  <c r="K130" i="1"/>
  <c r="F130" i="1"/>
  <c r="R130" i="1" s="1"/>
  <c r="G129" i="1"/>
  <c r="E129" i="1"/>
  <c r="D129" i="1"/>
  <c r="C129" i="1"/>
  <c r="P128" i="1"/>
  <c r="M128" i="1"/>
  <c r="L128" i="1"/>
  <c r="K128" i="1"/>
  <c r="F128" i="1"/>
  <c r="R128" i="1" s="1"/>
  <c r="Q127" i="1"/>
  <c r="P127" i="1"/>
  <c r="M127" i="1"/>
  <c r="K127" i="1"/>
  <c r="F127" i="1"/>
  <c r="L127" i="1" s="1"/>
  <c r="Q126" i="1"/>
  <c r="P126" i="1"/>
  <c r="K126" i="1"/>
  <c r="F126" i="1"/>
  <c r="M126" i="1" s="1"/>
  <c r="P125" i="1"/>
  <c r="K125" i="1"/>
  <c r="F125" i="1"/>
  <c r="P124" i="1"/>
  <c r="K124" i="1"/>
  <c r="F124" i="1"/>
  <c r="R123" i="1"/>
  <c r="Q123" i="1"/>
  <c r="P123" i="1"/>
  <c r="L123" i="1"/>
  <c r="K123" i="1"/>
  <c r="F123" i="1"/>
  <c r="M123" i="1" s="1"/>
  <c r="P122" i="1"/>
  <c r="M122" i="1"/>
  <c r="L122" i="1"/>
  <c r="K122" i="1"/>
  <c r="F122" i="1"/>
  <c r="Q122" i="1" s="1"/>
  <c r="Q121" i="1"/>
  <c r="P121" i="1"/>
  <c r="M121" i="1"/>
  <c r="L121" i="1"/>
  <c r="K121" i="1"/>
  <c r="F121" i="1"/>
  <c r="R121" i="1" s="1"/>
  <c r="P120" i="1"/>
  <c r="M120" i="1"/>
  <c r="L120" i="1"/>
  <c r="K120" i="1"/>
  <c r="F120" i="1"/>
  <c r="R120" i="1" s="1"/>
  <c r="P119" i="1"/>
  <c r="J119" i="1"/>
  <c r="I119" i="1"/>
  <c r="Q119" i="1" s="1"/>
  <c r="H119" i="1"/>
  <c r="H74" i="1" s="1"/>
  <c r="G119" i="1"/>
  <c r="F119" i="1"/>
  <c r="E119" i="1"/>
  <c r="D119" i="1"/>
  <c r="C119" i="1"/>
  <c r="Q118" i="1"/>
  <c r="P118" i="1"/>
  <c r="M118" i="1"/>
  <c r="K118" i="1"/>
  <c r="F118" i="1"/>
  <c r="L118" i="1" s="1"/>
  <c r="Q117" i="1"/>
  <c r="P117" i="1"/>
  <c r="K117" i="1"/>
  <c r="F117" i="1"/>
  <c r="M117" i="1" s="1"/>
  <c r="P116" i="1"/>
  <c r="K116" i="1"/>
  <c r="F116" i="1"/>
  <c r="R115" i="1"/>
  <c r="Q115" i="1"/>
  <c r="P115" i="1"/>
  <c r="K115" i="1"/>
  <c r="F115" i="1"/>
  <c r="Q114" i="1"/>
  <c r="P114" i="1"/>
  <c r="L114" i="1"/>
  <c r="K114" i="1"/>
  <c r="F114" i="1"/>
  <c r="M114" i="1" s="1"/>
  <c r="P113" i="1"/>
  <c r="K113" i="1"/>
  <c r="F113" i="1"/>
  <c r="Q112" i="1"/>
  <c r="P112" i="1"/>
  <c r="M112" i="1"/>
  <c r="L112" i="1"/>
  <c r="K112" i="1"/>
  <c r="F112" i="1"/>
  <c r="R112" i="1" s="1"/>
  <c r="P111" i="1"/>
  <c r="M111" i="1"/>
  <c r="L111" i="1"/>
  <c r="K111" i="1"/>
  <c r="F111" i="1"/>
  <c r="R111" i="1" s="1"/>
  <c r="Q110" i="1"/>
  <c r="P110" i="1"/>
  <c r="M110" i="1"/>
  <c r="K110" i="1"/>
  <c r="F110" i="1"/>
  <c r="L110" i="1" s="1"/>
  <c r="Q109" i="1"/>
  <c r="P109" i="1"/>
  <c r="L109" i="1"/>
  <c r="K109" i="1"/>
  <c r="F109" i="1"/>
  <c r="M109" i="1" s="1"/>
  <c r="Q108" i="1"/>
  <c r="P108" i="1"/>
  <c r="K108" i="1"/>
  <c r="F108" i="1"/>
  <c r="R108" i="1" s="1"/>
  <c r="P107" i="1"/>
  <c r="K107" i="1"/>
  <c r="F107" i="1"/>
  <c r="R106" i="1"/>
  <c r="Q106" i="1"/>
  <c r="P106" i="1"/>
  <c r="L106" i="1"/>
  <c r="K106" i="1"/>
  <c r="F106" i="1"/>
  <c r="M106" i="1" s="1"/>
  <c r="R105" i="1"/>
  <c r="P105" i="1"/>
  <c r="M105" i="1"/>
  <c r="L105" i="1"/>
  <c r="K105" i="1"/>
  <c r="F105" i="1"/>
  <c r="Q105" i="1" s="1"/>
  <c r="P104" i="1"/>
  <c r="M104" i="1"/>
  <c r="L104" i="1"/>
  <c r="K104" i="1"/>
  <c r="F104" i="1"/>
  <c r="R104" i="1" s="1"/>
  <c r="P103" i="1"/>
  <c r="M103" i="1"/>
  <c r="L103" i="1"/>
  <c r="K103" i="1"/>
  <c r="F103" i="1"/>
  <c r="R103" i="1" s="1"/>
  <c r="P102" i="1"/>
  <c r="M102" i="1"/>
  <c r="K102" i="1"/>
  <c r="F102" i="1"/>
  <c r="L102" i="1" s="1"/>
  <c r="Q101" i="1"/>
  <c r="P101" i="1"/>
  <c r="K101" i="1"/>
  <c r="F101" i="1"/>
  <c r="M101" i="1" s="1"/>
  <c r="Q100" i="1"/>
  <c r="P100" i="1"/>
  <c r="K100" i="1"/>
  <c r="F100" i="1"/>
  <c r="R100" i="1" s="1"/>
  <c r="P99" i="1"/>
  <c r="K99" i="1"/>
  <c r="F99" i="1"/>
  <c r="R98" i="1"/>
  <c r="Q98" i="1"/>
  <c r="P98" i="1"/>
  <c r="L98" i="1"/>
  <c r="K98" i="1"/>
  <c r="F98" i="1"/>
  <c r="M98" i="1" s="1"/>
  <c r="R97" i="1"/>
  <c r="P97" i="1"/>
  <c r="M97" i="1"/>
  <c r="L97" i="1"/>
  <c r="K97" i="1"/>
  <c r="F97" i="1"/>
  <c r="Q97" i="1" s="1"/>
  <c r="P96" i="1"/>
  <c r="M96" i="1"/>
  <c r="K96" i="1"/>
  <c r="F96" i="1"/>
  <c r="L96" i="1" s="1"/>
  <c r="Q95" i="1"/>
  <c r="P95" i="1"/>
  <c r="M95" i="1"/>
  <c r="L95" i="1"/>
  <c r="K95" i="1"/>
  <c r="F95" i="1"/>
  <c r="R95" i="1" s="1"/>
  <c r="R94" i="1"/>
  <c r="Q94" i="1"/>
  <c r="P94" i="1"/>
  <c r="K94" i="1"/>
  <c r="F94" i="1"/>
  <c r="R93" i="1"/>
  <c r="Q93" i="1"/>
  <c r="P93" i="1"/>
  <c r="K93" i="1"/>
  <c r="F93" i="1"/>
  <c r="P92" i="1"/>
  <c r="K92" i="1"/>
  <c r="F92" i="1"/>
  <c r="M92" i="1" s="1"/>
  <c r="R91" i="1"/>
  <c r="P91" i="1"/>
  <c r="K91" i="1"/>
  <c r="F91" i="1"/>
  <c r="Q91" i="1" s="1"/>
  <c r="Q90" i="1"/>
  <c r="P90" i="1"/>
  <c r="M90" i="1"/>
  <c r="L90" i="1"/>
  <c r="K90" i="1"/>
  <c r="F90" i="1"/>
  <c r="R90" i="1" s="1"/>
  <c r="P89" i="1"/>
  <c r="M89" i="1"/>
  <c r="L89" i="1"/>
  <c r="K89" i="1"/>
  <c r="F89" i="1"/>
  <c r="R89" i="1" s="1"/>
  <c r="P88" i="1"/>
  <c r="M88" i="1"/>
  <c r="K88" i="1"/>
  <c r="F88" i="1"/>
  <c r="L88" i="1" s="1"/>
  <c r="Q87" i="1"/>
  <c r="P87" i="1"/>
  <c r="M87" i="1"/>
  <c r="L87" i="1"/>
  <c r="K87" i="1"/>
  <c r="F87" i="1"/>
  <c r="R87" i="1" s="1"/>
  <c r="P86" i="1"/>
  <c r="K86" i="1"/>
  <c r="F86" i="1"/>
  <c r="R85" i="1"/>
  <c r="P85" i="1"/>
  <c r="K85" i="1"/>
  <c r="F85" i="1"/>
  <c r="R84" i="1"/>
  <c r="Q84" i="1"/>
  <c r="P84" i="1"/>
  <c r="L84" i="1"/>
  <c r="K84" i="1"/>
  <c r="F84" i="1"/>
  <c r="M84" i="1" s="1"/>
  <c r="P83" i="1"/>
  <c r="K83" i="1"/>
  <c r="F83" i="1"/>
  <c r="Q83" i="1" s="1"/>
  <c r="Q82" i="1"/>
  <c r="P82" i="1"/>
  <c r="M82" i="1"/>
  <c r="L82" i="1"/>
  <c r="K82" i="1"/>
  <c r="F82" i="1"/>
  <c r="R82" i="1" s="1"/>
  <c r="P81" i="1"/>
  <c r="M81" i="1"/>
  <c r="L81" i="1"/>
  <c r="K81" i="1"/>
  <c r="F81" i="1"/>
  <c r="R81" i="1" s="1"/>
  <c r="P80" i="1"/>
  <c r="M80" i="1"/>
  <c r="K80" i="1"/>
  <c r="F80" i="1"/>
  <c r="L80" i="1" s="1"/>
  <c r="Q79" i="1"/>
  <c r="P79" i="1"/>
  <c r="M79" i="1"/>
  <c r="L79" i="1"/>
  <c r="K79" i="1"/>
  <c r="F79" i="1"/>
  <c r="R79" i="1" s="1"/>
  <c r="R78" i="1"/>
  <c r="Q78" i="1"/>
  <c r="P78" i="1"/>
  <c r="K78" i="1"/>
  <c r="F78" i="1"/>
  <c r="P77" i="1"/>
  <c r="K77" i="1"/>
  <c r="F77" i="1"/>
  <c r="R76" i="1"/>
  <c r="P76" i="1"/>
  <c r="K76" i="1"/>
  <c r="F76" i="1"/>
  <c r="M76" i="1" s="1"/>
  <c r="R75" i="1"/>
  <c r="P75" i="1"/>
  <c r="M75" i="1"/>
  <c r="K75" i="1"/>
  <c r="F75" i="1"/>
  <c r="Q75" i="1" s="1"/>
  <c r="J74" i="1"/>
  <c r="I74" i="1"/>
  <c r="E74" i="1"/>
  <c r="D74" i="1"/>
  <c r="C74" i="1"/>
  <c r="P73" i="1"/>
  <c r="M73" i="1"/>
  <c r="L73" i="1"/>
  <c r="K73" i="1"/>
  <c r="F73" i="1"/>
  <c r="R73" i="1" s="1"/>
  <c r="P72" i="1"/>
  <c r="M72" i="1"/>
  <c r="L72" i="1"/>
  <c r="K72" i="1"/>
  <c r="F72" i="1"/>
  <c r="R72" i="1" s="1"/>
  <c r="P71" i="1"/>
  <c r="M71" i="1"/>
  <c r="K71" i="1"/>
  <c r="F71" i="1"/>
  <c r="L71" i="1" s="1"/>
  <c r="Q70" i="1"/>
  <c r="P70" i="1"/>
  <c r="K70" i="1"/>
  <c r="F70" i="1"/>
  <c r="M70" i="1" s="1"/>
  <c r="R69" i="1"/>
  <c r="Q69" i="1"/>
  <c r="P69" i="1"/>
  <c r="K69" i="1"/>
  <c r="F69" i="1"/>
  <c r="R68" i="1"/>
  <c r="Q68" i="1"/>
  <c r="P68" i="1"/>
  <c r="K68" i="1"/>
  <c r="F68" i="1"/>
  <c r="P67" i="1"/>
  <c r="K67" i="1"/>
  <c r="F67" i="1"/>
  <c r="M67" i="1" s="1"/>
  <c r="R66" i="1"/>
  <c r="P66" i="1"/>
  <c r="K66" i="1"/>
  <c r="F66" i="1"/>
  <c r="Q66" i="1" s="1"/>
  <c r="P65" i="1"/>
  <c r="M65" i="1"/>
  <c r="L65" i="1"/>
  <c r="K65" i="1"/>
  <c r="F65" i="1"/>
  <c r="R65" i="1" s="1"/>
  <c r="J64" i="1"/>
  <c r="I64" i="1"/>
  <c r="H64" i="1"/>
  <c r="G64" i="1"/>
  <c r="K64" i="1" s="1"/>
  <c r="E64" i="1"/>
  <c r="F64" i="1" s="1"/>
  <c r="D64" i="1"/>
  <c r="D28" i="1" s="1"/>
  <c r="C64" i="1"/>
  <c r="P63" i="1"/>
  <c r="M63" i="1"/>
  <c r="L63" i="1"/>
  <c r="K63" i="1"/>
  <c r="F63" i="1"/>
  <c r="R63" i="1" s="1"/>
  <c r="P62" i="1"/>
  <c r="M62" i="1"/>
  <c r="K62" i="1"/>
  <c r="F62" i="1"/>
  <c r="L62" i="1" s="1"/>
  <c r="Q61" i="1"/>
  <c r="P61" i="1"/>
  <c r="K61" i="1"/>
  <c r="F61" i="1"/>
  <c r="M61" i="1" s="1"/>
  <c r="P60" i="1"/>
  <c r="K60" i="1"/>
  <c r="F60" i="1"/>
  <c r="R60" i="1" s="1"/>
  <c r="P59" i="1"/>
  <c r="K59" i="1"/>
  <c r="F59" i="1"/>
  <c r="R58" i="1"/>
  <c r="Q58" i="1"/>
  <c r="P58" i="1"/>
  <c r="K58" i="1"/>
  <c r="F58" i="1"/>
  <c r="M58" i="1" s="1"/>
  <c r="R57" i="1"/>
  <c r="P57" i="1"/>
  <c r="M57" i="1"/>
  <c r="L57" i="1"/>
  <c r="K57" i="1"/>
  <c r="F57" i="1"/>
  <c r="Q57" i="1" s="1"/>
  <c r="P56" i="1"/>
  <c r="M56" i="1"/>
  <c r="L56" i="1"/>
  <c r="K56" i="1"/>
  <c r="F56" i="1"/>
  <c r="R56" i="1" s="1"/>
  <c r="P55" i="1"/>
  <c r="M55" i="1"/>
  <c r="L55" i="1"/>
  <c r="K55" i="1"/>
  <c r="F55" i="1"/>
  <c r="R55" i="1" s="1"/>
  <c r="P54" i="1"/>
  <c r="M54" i="1"/>
  <c r="K54" i="1"/>
  <c r="F54" i="1"/>
  <c r="L54" i="1" s="1"/>
  <c r="Q53" i="1"/>
  <c r="P53" i="1"/>
  <c r="K53" i="1"/>
  <c r="F53" i="1"/>
  <c r="M53" i="1" s="1"/>
  <c r="P52" i="1"/>
  <c r="K52" i="1"/>
  <c r="F52" i="1"/>
  <c r="R52" i="1" s="1"/>
  <c r="P51" i="1"/>
  <c r="K51" i="1"/>
  <c r="F51" i="1"/>
  <c r="R50" i="1"/>
  <c r="Q50" i="1"/>
  <c r="P50" i="1"/>
  <c r="K50" i="1"/>
  <c r="F50" i="1"/>
  <c r="M50" i="1" s="1"/>
  <c r="R49" i="1"/>
  <c r="P49" i="1"/>
  <c r="M49" i="1"/>
  <c r="L49" i="1"/>
  <c r="K49" i="1"/>
  <c r="F49" i="1"/>
  <c r="Q49" i="1" s="1"/>
  <c r="P48" i="1"/>
  <c r="M48" i="1"/>
  <c r="L48" i="1"/>
  <c r="K48" i="1"/>
  <c r="F48" i="1"/>
  <c r="R48" i="1" s="1"/>
  <c r="P47" i="1"/>
  <c r="M47" i="1"/>
  <c r="L47" i="1"/>
  <c r="K47" i="1"/>
  <c r="F47" i="1"/>
  <c r="R47" i="1" s="1"/>
  <c r="P46" i="1"/>
  <c r="M46" i="1"/>
  <c r="K46" i="1"/>
  <c r="F46" i="1"/>
  <c r="L46" i="1" s="1"/>
  <c r="Q45" i="1"/>
  <c r="P45" i="1"/>
  <c r="K45" i="1"/>
  <c r="F45" i="1"/>
  <c r="M45" i="1" s="1"/>
  <c r="P44" i="1"/>
  <c r="K44" i="1"/>
  <c r="F44" i="1"/>
  <c r="R44" i="1" s="1"/>
  <c r="P43" i="1"/>
  <c r="K43" i="1"/>
  <c r="F43" i="1"/>
  <c r="R42" i="1"/>
  <c r="Q42" i="1"/>
  <c r="P42" i="1"/>
  <c r="K42" i="1"/>
  <c r="F42" i="1"/>
  <c r="M42" i="1" s="1"/>
  <c r="R41" i="1"/>
  <c r="P41" i="1"/>
  <c r="M41" i="1"/>
  <c r="L41" i="1"/>
  <c r="K41" i="1"/>
  <c r="F41" i="1"/>
  <c r="Q41" i="1" s="1"/>
  <c r="P40" i="1"/>
  <c r="M40" i="1"/>
  <c r="L40" i="1"/>
  <c r="K40" i="1"/>
  <c r="F40" i="1"/>
  <c r="R40" i="1" s="1"/>
  <c r="P39" i="1"/>
  <c r="M39" i="1"/>
  <c r="L39" i="1"/>
  <c r="K39" i="1"/>
  <c r="F39" i="1"/>
  <c r="R39" i="1" s="1"/>
  <c r="P38" i="1"/>
  <c r="M38" i="1"/>
  <c r="K38" i="1"/>
  <c r="F38" i="1"/>
  <c r="L38" i="1" s="1"/>
  <c r="Q37" i="1"/>
  <c r="P37" i="1"/>
  <c r="K37" i="1"/>
  <c r="F37" i="1"/>
  <c r="M37" i="1" s="1"/>
  <c r="P36" i="1"/>
  <c r="K36" i="1"/>
  <c r="F36" i="1"/>
  <c r="F28" i="1" s="1"/>
  <c r="P35" i="1"/>
  <c r="K35" i="1"/>
  <c r="F35" i="1"/>
  <c r="R34" i="1"/>
  <c r="Q34" i="1"/>
  <c r="P34" i="1"/>
  <c r="K34" i="1"/>
  <c r="F34" i="1"/>
  <c r="M34" i="1" s="1"/>
  <c r="R33" i="1"/>
  <c r="P33" i="1"/>
  <c r="M33" i="1"/>
  <c r="L33" i="1"/>
  <c r="K33" i="1"/>
  <c r="F33" i="1"/>
  <c r="Q33" i="1" s="1"/>
  <c r="P32" i="1"/>
  <c r="M32" i="1"/>
  <c r="L32" i="1"/>
  <c r="K32" i="1"/>
  <c r="F32" i="1"/>
  <c r="R32" i="1" s="1"/>
  <c r="P31" i="1"/>
  <c r="M31" i="1"/>
  <c r="L31" i="1"/>
  <c r="K31" i="1"/>
  <c r="F31" i="1"/>
  <c r="R31" i="1" s="1"/>
  <c r="P30" i="1"/>
  <c r="M30" i="1"/>
  <c r="K30" i="1"/>
  <c r="F30" i="1"/>
  <c r="L30" i="1" s="1"/>
  <c r="Q29" i="1"/>
  <c r="P29" i="1"/>
  <c r="K29" i="1"/>
  <c r="K28" i="1" s="1"/>
  <c r="F29" i="1"/>
  <c r="J28" i="1"/>
  <c r="R28" i="1" s="1"/>
  <c r="I28" i="1"/>
  <c r="H28" i="1"/>
  <c r="H10" i="1" s="1"/>
  <c r="H9" i="1" s="1"/>
  <c r="G28" i="1"/>
  <c r="P28" i="1" s="1"/>
  <c r="E28" i="1"/>
  <c r="E10" i="1" s="1"/>
  <c r="C28" i="1"/>
  <c r="P27" i="1"/>
  <c r="M27" i="1"/>
  <c r="K27" i="1"/>
  <c r="F27" i="1"/>
  <c r="L27" i="1" s="1"/>
  <c r="Q26" i="1"/>
  <c r="P26" i="1"/>
  <c r="K26" i="1"/>
  <c r="F26" i="1"/>
  <c r="M26" i="1" s="1"/>
  <c r="Q25" i="1"/>
  <c r="P25" i="1"/>
  <c r="K25" i="1"/>
  <c r="F25" i="1"/>
  <c r="R25" i="1" s="1"/>
  <c r="Q24" i="1"/>
  <c r="P24" i="1"/>
  <c r="K24" i="1"/>
  <c r="F24" i="1"/>
  <c r="R24" i="1" s="1"/>
  <c r="Q23" i="1"/>
  <c r="P23" i="1"/>
  <c r="K23" i="1"/>
  <c r="F23" i="1"/>
  <c r="R23" i="1" s="1"/>
  <c r="J22" i="1"/>
  <c r="P22" i="1" s="1"/>
  <c r="I22" i="1"/>
  <c r="H22" i="1"/>
  <c r="G22" i="1"/>
  <c r="E22" i="1"/>
  <c r="D22" i="1"/>
  <c r="C22" i="1"/>
  <c r="F22" i="1" s="1"/>
  <c r="R21" i="1"/>
  <c r="P21" i="1"/>
  <c r="O21" i="1"/>
  <c r="K21" i="1"/>
  <c r="F21" i="1"/>
  <c r="Q21" i="1" s="1"/>
  <c r="R20" i="1"/>
  <c r="P20" i="1"/>
  <c r="O20" i="1"/>
  <c r="K20" i="1"/>
  <c r="F20" i="1"/>
  <c r="Q20" i="1" s="1"/>
  <c r="R19" i="1"/>
  <c r="P19" i="1"/>
  <c r="O19" i="1"/>
  <c r="K19" i="1"/>
  <c r="F19" i="1"/>
  <c r="Q19" i="1" s="1"/>
  <c r="R18" i="1"/>
  <c r="P18" i="1"/>
  <c r="O18" i="1"/>
  <c r="K18" i="1"/>
  <c r="F18" i="1"/>
  <c r="Q18" i="1" s="1"/>
  <c r="R17" i="1"/>
  <c r="P17" i="1"/>
  <c r="O17" i="1"/>
  <c r="K17" i="1"/>
  <c r="F17" i="1"/>
  <c r="Q17" i="1" s="1"/>
  <c r="R16" i="1"/>
  <c r="P16" i="1"/>
  <c r="O16" i="1"/>
  <c r="K16" i="1"/>
  <c r="F16" i="1"/>
  <c r="Q16" i="1" s="1"/>
  <c r="R15" i="1"/>
  <c r="P15" i="1"/>
  <c r="O15" i="1"/>
  <c r="K15" i="1"/>
  <c r="F15" i="1"/>
  <c r="Q15" i="1" s="1"/>
  <c r="R14" i="1"/>
  <c r="P14" i="1"/>
  <c r="O14" i="1"/>
  <c r="K14" i="1"/>
  <c r="F14" i="1"/>
  <c r="Q14" i="1" s="1"/>
  <c r="R13" i="1"/>
  <c r="P13" i="1"/>
  <c r="O13" i="1"/>
  <c r="K13" i="1"/>
  <c r="F13" i="1"/>
  <c r="Q13" i="1" s="1"/>
  <c r="R12" i="1"/>
  <c r="P12" i="1"/>
  <c r="O12" i="1"/>
  <c r="K12" i="1"/>
  <c r="F12" i="1"/>
  <c r="Q12" i="1" s="1"/>
  <c r="J11" i="1"/>
  <c r="P11" i="1" s="1"/>
  <c r="I11" i="1"/>
  <c r="H11" i="1"/>
  <c r="G11" i="1"/>
  <c r="E11" i="1"/>
  <c r="D11" i="1"/>
  <c r="D10" i="1" s="1"/>
  <c r="D9" i="1" s="1"/>
  <c r="C11" i="1"/>
  <c r="C10" i="1"/>
  <c r="M64" i="1" l="1"/>
  <c r="L64" i="1"/>
  <c r="Q22" i="1"/>
  <c r="M22" i="1"/>
  <c r="L22" i="1"/>
  <c r="Q28" i="1"/>
  <c r="R74" i="1"/>
  <c r="M238" i="1"/>
  <c r="L238" i="1"/>
  <c r="R238" i="1"/>
  <c r="Q238" i="1"/>
  <c r="K22" i="1"/>
  <c r="K11" i="1" s="1"/>
  <c r="M77" i="1"/>
  <c r="L77" i="1"/>
  <c r="M124" i="1"/>
  <c r="L124" i="1"/>
  <c r="R124" i="1"/>
  <c r="Q124" i="1"/>
  <c r="J129" i="1"/>
  <c r="R143" i="1"/>
  <c r="M205" i="1"/>
  <c r="L205" i="1"/>
  <c r="R205" i="1"/>
  <c r="Q205" i="1"/>
  <c r="L13" i="1"/>
  <c r="L18" i="1"/>
  <c r="M35" i="1"/>
  <c r="L35" i="1"/>
  <c r="M43" i="1"/>
  <c r="L43" i="1"/>
  <c r="L67" i="1"/>
  <c r="L92" i="1"/>
  <c r="P143" i="1"/>
  <c r="M203" i="1"/>
  <c r="L203" i="1"/>
  <c r="R203" i="1"/>
  <c r="Q203" i="1"/>
  <c r="F11" i="1"/>
  <c r="Q11" i="1" s="1"/>
  <c r="M12" i="1"/>
  <c r="M13" i="1"/>
  <c r="M14" i="1"/>
  <c r="M15" i="1"/>
  <c r="M16" i="1"/>
  <c r="M17" i="1"/>
  <c r="M18" i="1"/>
  <c r="M19" i="1"/>
  <c r="M20" i="1"/>
  <c r="M21" i="1"/>
  <c r="M23" i="1"/>
  <c r="L24" i="1"/>
  <c r="R26" i="1"/>
  <c r="Q27" i="1"/>
  <c r="Q36" i="1"/>
  <c r="Q44" i="1"/>
  <c r="Q52" i="1"/>
  <c r="Q60" i="1"/>
  <c r="M69" i="1"/>
  <c r="L69" i="1"/>
  <c r="Q77" i="1"/>
  <c r="M85" i="1"/>
  <c r="L85" i="1"/>
  <c r="M94" i="1"/>
  <c r="L94" i="1"/>
  <c r="M99" i="1"/>
  <c r="L99" i="1"/>
  <c r="R99" i="1"/>
  <c r="Q99" i="1"/>
  <c r="Q113" i="1"/>
  <c r="R113" i="1"/>
  <c r="M113" i="1"/>
  <c r="M125" i="1"/>
  <c r="L125" i="1"/>
  <c r="R125" i="1"/>
  <c r="Q125" i="1"/>
  <c r="Q148" i="1"/>
  <c r="R148" i="1"/>
  <c r="M148" i="1"/>
  <c r="E178" i="1"/>
  <c r="E9" i="1" s="1"/>
  <c r="M86" i="1"/>
  <c r="L86" i="1"/>
  <c r="L83" i="1"/>
  <c r="L14" i="1"/>
  <c r="L17" i="1"/>
  <c r="L20" i="1"/>
  <c r="L23" i="1"/>
  <c r="M134" i="1"/>
  <c r="L134" i="1"/>
  <c r="Q134" i="1"/>
  <c r="M143" i="1"/>
  <c r="L143" i="1"/>
  <c r="F199" i="1"/>
  <c r="Q199" i="1" s="1"/>
  <c r="G10" i="1"/>
  <c r="M24" i="1"/>
  <c r="L25" i="1"/>
  <c r="R27" i="1"/>
  <c r="R36" i="1"/>
  <c r="L66" i="1"/>
  <c r="Q67" i="1"/>
  <c r="L76" i="1"/>
  <c r="R77" i="1"/>
  <c r="R83" i="1"/>
  <c r="Q86" i="1"/>
  <c r="L91" i="1"/>
  <c r="Q92" i="1"/>
  <c r="L119" i="1"/>
  <c r="M119" i="1"/>
  <c r="M164" i="1"/>
  <c r="L164" i="1"/>
  <c r="R164" i="1"/>
  <c r="Q164" i="1"/>
  <c r="M194" i="1"/>
  <c r="L194" i="1"/>
  <c r="R194" i="1"/>
  <c r="E216" i="1"/>
  <c r="F220" i="1"/>
  <c r="R11" i="1"/>
  <c r="R22" i="1"/>
  <c r="M44" i="1"/>
  <c r="L44" i="1"/>
  <c r="M52" i="1"/>
  <c r="L52" i="1"/>
  <c r="M60" i="1"/>
  <c r="L60" i="1"/>
  <c r="M132" i="1"/>
  <c r="R132" i="1"/>
  <c r="Q132" i="1"/>
  <c r="L12" i="1"/>
  <c r="L16" i="1"/>
  <c r="L21" i="1"/>
  <c r="M51" i="1"/>
  <c r="L51" i="1"/>
  <c r="M59" i="1"/>
  <c r="L59" i="1"/>
  <c r="M107" i="1"/>
  <c r="L107" i="1"/>
  <c r="R107" i="1"/>
  <c r="Q107" i="1"/>
  <c r="Q246" i="1"/>
  <c r="M25" i="1"/>
  <c r="L26" i="1"/>
  <c r="M29" i="1"/>
  <c r="L29" i="1"/>
  <c r="R29" i="1"/>
  <c r="Q35" i="1"/>
  <c r="Q43" i="1"/>
  <c r="Q51" i="1"/>
  <c r="Q59" i="1"/>
  <c r="M66" i="1"/>
  <c r="R67" i="1"/>
  <c r="F74" i="1"/>
  <c r="M78" i="1"/>
  <c r="M74" i="1" s="1"/>
  <c r="L78" i="1"/>
  <c r="R86" i="1"/>
  <c r="M91" i="1"/>
  <c r="R92" i="1"/>
  <c r="L113" i="1"/>
  <c r="K119" i="1"/>
  <c r="K74" i="1" s="1"/>
  <c r="G74" i="1"/>
  <c r="R134" i="1"/>
  <c r="L148" i="1"/>
  <c r="Q194" i="1"/>
  <c r="Q211" i="1"/>
  <c r="R211" i="1"/>
  <c r="M211" i="1"/>
  <c r="M36" i="1"/>
  <c r="L36" i="1"/>
  <c r="R64" i="1"/>
  <c r="I129" i="1"/>
  <c r="Q143" i="1"/>
  <c r="M180" i="1"/>
  <c r="F179" i="1"/>
  <c r="L180" i="1"/>
  <c r="R180" i="1"/>
  <c r="Q180" i="1"/>
  <c r="C178" i="1"/>
  <c r="C9" i="1" s="1"/>
  <c r="M116" i="1"/>
  <c r="L116" i="1"/>
  <c r="R116" i="1"/>
  <c r="Q116" i="1"/>
  <c r="M141" i="1"/>
  <c r="L141" i="1"/>
  <c r="R141" i="1"/>
  <c r="L173" i="1"/>
  <c r="L15" i="1"/>
  <c r="L19" i="1"/>
  <c r="M83" i="1"/>
  <c r="L34" i="1"/>
  <c r="R35" i="1"/>
  <c r="L42" i="1"/>
  <c r="R43" i="1"/>
  <c r="L50" i="1"/>
  <c r="R51" i="1"/>
  <c r="L58" i="1"/>
  <c r="R59" i="1"/>
  <c r="Q64" i="1"/>
  <c r="M68" i="1"/>
  <c r="L68" i="1"/>
  <c r="Q74" i="1"/>
  <c r="L75" i="1"/>
  <c r="Q76" i="1"/>
  <c r="Q85" i="1"/>
  <c r="M93" i="1"/>
  <c r="L93" i="1"/>
  <c r="Q131" i="1"/>
  <c r="R131" i="1"/>
  <c r="M131" i="1"/>
  <c r="F129" i="1"/>
  <c r="L131" i="1"/>
  <c r="M140" i="1"/>
  <c r="R140" i="1"/>
  <c r="Q140" i="1"/>
  <c r="L140" i="1"/>
  <c r="P179" i="1"/>
  <c r="R179" i="1"/>
  <c r="J178" i="1"/>
  <c r="Q212" i="1"/>
  <c r="M230" i="1"/>
  <c r="Q230" i="1"/>
  <c r="R230" i="1"/>
  <c r="Q30" i="1"/>
  <c r="R37" i="1"/>
  <c r="Q38" i="1"/>
  <c r="R45" i="1"/>
  <c r="Q46" i="1"/>
  <c r="R53" i="1"/>
  <c r="Q54" i="1"/>
  <c r="R61" i="1"/>
  <c r="Q62" i="1"/>
  <c r="P64" i="1"/>
  <c r="R70" i="1"/>
  <c r="Q71" i="1"/>
  <c r="Q80" i="1"/>
  <c r="Q88" i="1"/>
  <c r="Q96" i="1"/>
  <c r="R114" i="1"/>
  <c r="R119" i="1"/>
  <c r="R122" i="1"/>
  <c r="K129" i="1"/>
  <c r="R149" i="1"/>
  <c r="M152" i="1"/>
  <c r="M151" i="1" s="1"/>
  <c r="F151" i="1"/>
  <c r="L152" i="1"/>
  <c r="M156" i="1"/>
  <c r="L156" i="1"/>
  <c r="R156" i="1"/>
  <c r="Q156" i="1"/>
  <c r="Q173" i="1"/>
  <c r="M227" i="1"/>
  <c r="Q227" i="1"/>
  <c r="R227" i="1"/>
  <c r="K241" i="1"/>
  <c r="K228" i="1" s="1"/>
  <c r="G228" i="1"/>
  <c r="P228" i="1" s="1"/>
  <c r="P241" i="1"/>
  <c r="R30" i="1"/>
  <c r="Q31" i="1"/>
  <c r="R38" i="1"/>
  <c r="Q39" i="1"/>
  <c r="R46" i="1"/>
  <c r="Q47" i="1"/>
  <c r="R54" i="1"/>
  <c r="Q55" i="1"/>
  <c r="R62" i="1"/>
  <c r="Q63" i="1"/>
  <c r="R71" i="1"/>
  <c r="Q72" i="1"/>
  <c r="P74" i="1"/>
  <c r="R80" i="1"/>
  <c r="Q81" i="1"/>
  <c r="R88" i="1"/>
  <c r="Q89" i="1"/>
  <c r="R96" i="1"/>
  <c r="M115" i="1"/>
  <c r="L115" i="1"/>
  <c r="M142" i="1"/>
  <c r="L142" i="1"/>
  <c r="M150" i="1"/>
  <c r="L150" i="1"/>
  <c r="K166" i="1"/>
  <c r="K151" i="1" s="1"/>
  <c r="G151" i="1"/>
  <c r="P151" i="1" s="1"/>
  <c r="K170" i="1"/>
  <c r="P173" i="1"/>
  <c r="K220" i="1"/>
  <c r="K216" i="1" s="1"/>
  <c r="G216" i="1"/>
  <c r="M234" i="1"/>
  <c r="Q234" i="1"/>
  <c r="R234" i="1"/>
  <c r="M236" i="1"/>
  <c r="L236" i="1"/>
  <c r="R236" i="1"/>
  <c r="Q236" i="1"/>
  <c r="Q32" i="1"/>
  <c r="L37" i="1"/>
  <c r="Q40" i="1"/>
  <c r="L45" i="1"/>
  <c r="Q48" i="1"/>
  <c r="L53" i="1"/>
  <c r="Q56" i="1"/>
  <c r="L61" i="1"/>
  <c r="Q65" i="1"/>
  <c r="L70" i="1"/>
  <c r="Q73" i="1"/>
  <c r="M133" i="1"/>
  <c r="L133" i="1"/>
  <c r="K143" i="1"/>
  <c r="M165" i="1"/>
  <c r="L165" i="1"/>
  <c r="R165" i="1"/>
  <c r="Q165" i="1"/>
  <c r="L170" i="1"/>
  <c r="M174" i="1"/>
  <c r="M173" i="1" s="1"/>
  <c r="F173" i="1"/>
  <c r="R173" i="1" s="1"/>
  <c r="R174" i="1"/>
  <c r="Q174" i="1"/>
  <c r="M191" i="1"/>
  <c r="L191" i="1"/>
  <c r="R191" i="1"/>
  <c r="Q191" i="1"/>
  <c r="M193" i="1"/>
  <c r="L193" i="1"/>
  <c r="Q193" i="1"/>
  <c r="Q200" i="1"/>
  <c r="R200" i="1"/>
  <c r="M213" i="1"/>
  <c r="R213" i="1"/>
  <c r="Q213" i="1"/>
  <c r="R225" i="1"/>
  <c r="M239" i="1"/>
  <c r="L239" i="1"/>
  <c r="R239" i="1"/>
  <c r="Q239" i="1"/>
  <c r="I228" i="1"/>
  <c r="Q228" i="1" s="1"/>
  <c r="Q241" i="1"/>
  <c r="M100" i="1"/>
  <c r="L100" i="1"/>
  <c r="M108" i="1"/>
  <c r="L108" i="1"/>
  <c r="M157" i="1"/>
  <c r="L157" i="1"/>
  <c r="R157" i="1"/>
  <c r="Q157" i="1"/>
  <c r="M170" i="1"/>
  <c r="M176" i="1"/>
  <c r="L176" i="1"/>
  <c r="Q176" i="1"/>
  <c r="Q179" i="1"/>
  <c r="Q188" i="1"/>
  <c r="R188" i="1"/>
  <c r="K199" i="1"/>
  <c r="M202" i="1"/>
  <c r="R202" i="1"/>
  <c r="Q202" i="1"/>
  <c r="L202" i="1"/>
  <c r="M232" i="1"/>
  <c r="Q232" i="1"/>
  <c r="R232" i="1"/>
  <c r="L234" i="1"/>
  <c r="F248" i="1"/>
  <c r="C246" i="1"/>
  <c r="Q250" i="1"/>
  <c r="R101" i="1"/>
  <c r="Q102" i="1"/>
  <c r="R109" i="1"/>
  <c r="R117" i="1"/>
  <c r="R126" i="1"/>
  <c r="R135" i="1"/>
  <c r="R144" i="1"/>
  <c r="R153" i="1"/>
  <c r="R170" i="1"/>
  <c r="Q187" i="1"/>
  <c r="R187" i="1"/>
  <c r="M190" i="1"/>
  <c r="L190" i="1"/>
  <c r="K194" i="1"/>
  <c r="K186" i="1" s="1"/>
  <c r="G186" i="1"/>
  <c r="P212" i="1"/>
  <c r="J199" i="1"/>
  <c r="M215" i="1"/>
  <c r="L215" i="1"/>
  <c r="R250" i="1"/>
  <c r="R102" i="1"/>
  <c r="Q103" i="1"/>
  <c r="R110" i="1"/>
  <c r="Q111" i="1"/>
  <c r="R118" i="1"/>
  <c r="Q120" i="1"/>
  <c r="R127" i="1"/>
  <c r="Q128" i="1"/>
  <c r="R136" i="1"/>
  <c r="Q137" i="1"/>
  <c r="R145" i="1"/>
  <c r="Q146" i="1"/>
  <c r="M181" i="1"/>
  <c r="L181" i="1"/>
  <c r="M204" i="1"/>
  <c r="L204" i="1"/>
  <c r="K212" i="1"/>
  <c r="F225" i="1"/>
  <c r="Q225" i="1" s="1"/>
  <c r="M226" i="1"/>
  <c r="M225" i="1" s="1"/>
  <c r="Q226" i="1"/>
  <c r="M229" i="1"/>
  <c r="F228" i="1"/>
  <c r="R228" i="1" s="1"/>
  <c r="Q229" i="1"/>
  <c r="M231" i="1"/>
  <c r="Q231" i="1"/>
  <c r="M233" i="1"/>
  <c r="Q233" i="1"/>
  <c r="Q247" i="1"/>
  <c r="F246" i="1"/>
  <c r="R246" i="1" s="1"/>
  <c r="R247" i="1"/>
  <c r="L101" i="1"/>
  <c r="Q104" i="1"/>
  <c r="L117" i="1"/>
  <c r="L126" i="1"/>
  <c r="L135" i="1"/>
  <c r="L144" i="1"/>
  <c r="L153" i="1"/>
  <c r="M166" i="1"/>
  <c r="L166" i="1"/>
  <c r="M175" i="1"/>
  <c r="L175" i="1"/>
  <c r="L187" i="1"/>
  <c r="M192" i="1"/>
  <c r="L192" i="1"/>
  <c r="M201" i="1"/>
  <c r="Q201" i="1"/>
  <c r="F212" i="1"/>
  <c r="N250" i="1"/>
  <c r="N249" i="1" s="1"/>
  <c r="L155" i="1"/>
  <c r="L163" i="1"/>
  <c r="F186" i="1"/>
  <c r="Q186" i="1" s="1"/>
  <c r="M187" i="1"/>
  <c r="Q190" i="1"/>
  <c r="P186" i="1"/>
  <c r="M214" i="1"/>
  <c r="L214" i="1"/>
  <c r="L224" i="1"/>
  <c r="L226" i="1"/>
  <c r="L225" i="1" s="1"/>
  <c r="L229" i="1"/>
  <c r="L231" i="1"/>
  <c r="L233" i="1"/>
  <c r="L235" i="1"/>
  <c r="M237" i="1"/>
  <c r="L237" i="1"/>
  <c r="L241" i="1"/>
  <c r="M241" i="1"/>
  <c r="L247" i="1"/>
  <c r="M158" i="1"/>
  <c r="L159" i="1"/>
  <c r="R161" i="1"/>
  <c r="M167" i="1"/>
  <c r="L168" i="1"/>
  <c r="R171" i="1"/>
  <c r="M177" i="1"/>
  <c r="M182" i="1"/>
  <c r="L183" i="1"/>
  <c r="R185" i="1"/>
  <c r="M195" i="1"/>
  <c r="L196" i="1"/>
  <c r="R198" i="1"/>
  <c r="L207" i="1"/>
  <c r="R210" i="1"/>
  <c r="M217" i="1"/>
  <c r="L218" i="1"/>
  <c r="L219" i="1"/>
  <c r="R222" i="1"/>
  <c r="M240" i="1"/>
  <c r="R244" i="1"/>
  <c r="R158" i="1"/>
  <c r="Q159" i="1"/>
  <c r="Q168" i="1"/>
  <c r="P170" i="1"/>
  <c r="R182" i="1"/>
  <c r="Q183" i="1"/>
  <c r="R195" i="1"/>
  <c r="Q196" i="1"/>
  <c r="Q207" i="1"/>
  <c r="R217" i="1"/>
  <c r="Q219" i="1"/>
  <c r="R240" i="1"/>
  <c r="Q160" i="1"/>
  <c r="Q169" i="1"/>
  <c r="Q184" i="1"/>
  <c r="Q197" i="1"/>
  <c r="Q208" i="1"/>
  <c r="Q209" i="1"/>
  <c r="Q221" i="1"/>
  <c r="Q251" i="1"/>
  <c r="K178" i="1" l="1"/>
  <c r="M199" i="1"/>
  <c r="L220" i="1"/>
  <c r="L216" i="1" s="1"/>
  <c r="F216" i="1"/>
  <c r="M220" i="1"/>
  <c r="L186" i="1"/>
  <c r="N248" i="1"/>
  <c r="O249" i="1"/>
  <c r="R186" i="1"/>
  <c r="M212" i="1"/>
  <c r="L212" i="1"/>
  <c r="L199" i="1" s="1"/>
  <c r="R212" i="1"/>
  <c r="I178" i="1"/>
  <c r="G178" i="1"/>
  <c r="G9" i="1" s="1"/>
  <c r="P216" i="1"/>
  <c r="L28" i="1"/>
  <c r="L129" i="1"/>
  <c r="R220" i="1"/>
  <c r="L11" i="1"/>
  <c r="M28" i="1"/>
  <c r="K10" i="1"/>
  <c r="K9" i="1" s="1"/>
  <c r="R151" i="1"/>
  <c r="Q151" i="1"/>
  <c r="M179" i="1"/>
  <c r="F10" i="1"/>
  <c r="L74" i="1"/>
  <c r="Q129" i="1"/>
  <c r="I10" i="1"/>
  <c r="M129" i="1"/>
  <c r="L179" i="1"/>
  <c r="R129" i="1"/>
  <c r="P129" i="1"/>
  <c r="J10" i="1"/>
  <c r="P199" i="1"/>
  <c r="R199" i="1"/>
  <c r="M216" i="1"/>
  <c r="L228" i="1"/>
  <c r="M186" i="1"/>
  <c r="M228" i="1"/>
  <c r="Q220" i="1"/>
  <c r="L248" i="1"/>
  <c r="L246" i="1" s="1"/>
  <c r="M248" i="1"/>
  <c r="M246" i="1" s="1"/>
  <c r="L151" i="1"/>
  <c r="M11" i="1"/>
  <c r="Q10" i="1" l="1"/>
  <c r="I9" i="1"/>
  <c r="R216" i="1"/>
  <c r="Q216" i="1"/>
  <c r="O248" i="1"/>
  <c r="N247" i="1"/>
  <c r="L178" i="1"/>
  <c r="P178" i="1"/>
  <c r="L10" i="1"/>
  <c r="P10" i="1"/>
  <c r="R10" i="1"/>
  <c r="J9" i="1"/>
  <c r="M10" i="1"/>
  <c r="M9" i="1" s="1"/>
  <c r="F178" i="1"/>
  <c r="R178" i="1" s="1"/>
  <c r="M178" i="1"/>
  <c r="F9" i="1" l="1"/>
  <c r="Q178" i="1"/>
  <c r="O247" i="1"/>
  <c r="O246" i="1" s="1"/>
  <c r="N246" i="1"/>
  <c r="N245" i="1" s="1"/>
  <c r="L9" i="1"/>
  <c r="Q9" i="1"/>
  <c r="P9" i="1"/>
  <c r="R9" i="1"/>
  <c r="O245" i="1" l="1"/>
  <c r="N244" i="1"/>
  <c r="O244" i="1" l="1"/>
  <c r="N243" i="1"/>
  <c r="O243" i="1" l="1"/>
  <c r="N242" i="1"/>
  <c r="O242" i="1" l="1"/>
  <c r="N241" i="1"/>
  <c r="O241" i="1" l="1"/>
  <c r="N240" i="1"/>
  <c r="N239" i="1" l="1"/>
  <c r="O240" i="1"/>
  <c r="N238" i="1" l="1"/>
  <c r="O239" i="1"/>
  <c r="N237" i="1" l="1"/>
  <c r="O238" i="1"/>
  <c r="N236" i="1" l="1"/>
  <c r="O237" i="1"/>
  <c r="N235" i="1" l="1"/>
  <c r="O236" i="1"/>
  <c r="O235" i="1" l="1"/>
  <c r="N234" i="1"/>
  <c r="O234" i="1" l="1"/>
  <c r="N233" i="1"/>
  <c r="O233" i="1" l="1"/>
  <c r="N232" i="1"/>
  <c r="O232" i="1" l="1"/>
  <c r="N231" i="1"/>
  <c r="O231" i="1" l="1"/>
  <c r="N230" i="1"/>
  <c r="O230" i="1" l="1"/>
  <c r="N229" i="1"/>
  <c r="O229" i="1" l="1"/>
  <c r="O228" i="1" s="1"/>
  <c r="N228" i="1"/>
  <c r="N227" i="1" s="1"/>
  <c r="O227" i="1" l="1"/>
  <c r="N226" i="1"/>
  <c r="O226" i="1" l="1"/>
  <c r="O225" i="1" s="1"/>
  <c r="N225" i="1"/>
  <c r="N224" i="1" s="1"/>
  <c r="O224" i="1" l="1"/>
  <c r="N223" i="1"/>
  <c r="O223" i="1" l="1"/>
  <c r="N222" i="1"/>
  <c r="O222" i="1" l="1"/>
  <c r="N221" i="1"/>
  <c r="O221" i="1" l="1"/>
  <c r="N220" i="1"/>
  <c r="N219" i="1" l="1"/>
  <c r="O220" i="1"/>
  <c r="N218" i="1" l="1"/>
  <c r="O219" i="1"/>
  <c r="O218" i="1" l="1"/>
  <c r="N217" i="1"/>
  <c r="N216" i="1" l="1"/>
  <c r="N215" i="1" s="1"/>
  <c r="O217" i="1"/>
  <c r="O216" i="1" s="1"/>
  <c r="N214" i="1" l="1"/>
  <c r="O215" i="1"/>
  <c r="N213" i="1" l="1"/>
  <c r="O214" i="1"/>
  <c r="O213" i="1" l="1"/>
  <c r="N212" i="1"/>
  <c r="N211" i="1" l="1"/>
  <c r="O212" i="1"/>
  <c r="O211" i="1" l="1"/>
  <c r="N210" i="1"/>
  <c r="O210" i="1" l="1"/>
  <c r="N209" i="1"/>
  <c r="O209" i="1" l="1"/>
  <c r="N208" i="1"/>
  <c r="N207" i="1" l="1"/>
  <c r="O208" i="1"/>
  <c r="O207" i="1" l="1"/>
  <c r="N206" i="1"/>
  <c r="N205" i="1" l="1"/>
  <c r="O206" i="1"/>
  <c r="N204" i="1" l="1"/>
  <c r="O205" i="1"/>
  <c r="N203" i="1" l="1"/>
  <c r="O204" i="1"/>
  <c r="N202" i="1" l="1"/>
  <c r="O203" i="1"/>
  <c r="O202" i="1" l="1"/>
  <c r="N201" i="1"/>
  <c r="O201" i="1" l="1"/>
  <c r="N200" i="1"/>
  <c r="O200" i="1" l="1"/>
  <c r="O199" i="1" s="1"/>
  <c r="N199" i="1"/>
  <c r="N198" i="1" s="1"/>
  <c r="O198" i="1" l="1"/>
  <c r="N197" i="1"/>
  <c r="O197" i="1" l="1"/>
  <c r="N196" i="1"/>
  <c r="O196" i="1" l="1"/>
  <c r="N195" i="1"/>
  <c r="N194" i="1" l="1"/>
  <c r="O195" i="1"/>
  <c r="N193" i="1" l="1"/>
  <c r="O194" i="1"/>
  <c r="N192" i="1" l="1"/>
  <c r="O193" i="1"/>
  <c r="N191" i="1" l="1"/>
  <c r="O192" i="1"/>
  <c r="N190" i="1" l="1"/>
  <c r="O191" i="1"/>
  <c r="N189" i="1" l="1"/>
  <c r="O190" i="1"/>
  <c r="O189" i="1" l="1"/>
  <c r="N188" i="1"/>
  <c r="O188" i="1" l="1"/>
  <c r="N187" i="1"/>
  <c r="O187" i="1" l="1"/>
  <c r="O186" i="1" s="1"/>
  <c r="N186" i="1"/>
  <c r="N185" i="1" s="1"/>
  <c r="O185" i="1" l="1"/>
  <c r="N184" i="1"/>
  <c r="O184" i="1" l="1"/>
  <c r="N183" i="1"/>
  <c r="O183" i="1" l="1"/>
  <c r="N182" i="1"/>
  <c r="N181" i="1" l="1"/>
  <c r="O182" i="1"/>
  <c r="N180" i="1" l="1"/>
  <c r="O181" i="1"/>
  <c r="N179" i="1" l="1"/>
  <c r="N178" i="1" s="1"/>
  <c r="N177" i="1" s="1"/>
  <c r="O180" i="1"/>
  <c r="O179" i="1" s="1"/>
  <c r="O178" i="1" s="1"/>
  <c r="N176" i="1" l="1"/>
  <c r="O177" i="1"/>
  <c r="N175" i="1" l="1"/>
  <c r="O176" i="1"/>
  <c r="N174" i="1" l="1"/>
  <c r="O175" i="1"/>
  <c r="O174" i="1" l="1"/>
  <c r="O173" i="1" s="1"/>
  <c r="N173" i="1"/>
  <c r="N172" i="1" s="1"/>
  <c r="O172" i="1" l="1"/>
  <c r="N171" i="1"/>
  <c r="O171" i="1" l="1"/>
  <c r="O170" i="1" s="1"/>
  <c r="N170" i="1"/>
  <c r="N169" i="1" s="1"/>
  <c r="O169" i="1" l="1"/>
  <c r="N168" i="1"/>
  <c r="O168" i="1" l="1"/>
  <c r="N167" i="1"/>
  <c r="N166" i="1" l="1"/>
  <c r="O167" i="1"/>
  <c r="N165" i="1" l="1"/>
  <c r="O166" i="1"/>
  <c r="N164" i="1" l="1"/>
  <c r="O165" i="1"/>
  <c r="N163" i="1" l="1"/>
  <c r="O164" i="1"/>
  <c r="O163" i="1" l="1"/>
  <c r="N162" i="1"/>
  <c r="O162" i="1" l="1"/>
  <c r="N161" i="1"/>
  <c r="O161" i="1" l="1"/>
  <c r="N160" i="1"/>
  <c r="O160" i="1" l="1"/>
  <c r="N159" i="1"/>
  <c r="N158" i="1" l="1"/>
  <c r="O159" i="1"/>
  <c r="N157" i="1" l="1"/>
  <c r="O158" i="1"/>
  <c r="N156" i="1" l="1"/>
  <c r="O157" i="1"/>
  <c r="N155" i="1" l="1"/>
  <c r="O156" i="1"/>
  <c r="O155" i="1" l="1"/>
  <c r="N154" i="1"/>
  <c r="N153" i="1" l="1"/>
  <c r="O154" i="1"/>
  <c r="N152" i="1" l="1"/>
  <c r="O153" i="1"/>
  <c r="N151" i="1" l="1"/>
  <c r="N150" i="1" s="1"/>
  <c r="O152" i="1"/>
  <c r="O151" i="1" s="1"/>
  <c r="O150" i="1" l="1"/>
  <c r="N149" i="1"/>
  <c r="O149" i="1" l="1"/>
  <c r="N148" i="1"/>
  <c r="O148" i="1" l="1"/>
  <c r="N147" i="1"/>
  <c r="O147" i="1" l="1"/>
  <c r="N146" i="1"/>
  <c r="N145" i="1" l="1"/>
  <c r="O146" i="1"/>
  <c r="N144" i="1" l="1"/>
  <c r="O145" i="1"/>
  <c r="N143" i="1" l="1"/>
  <c r="O144" i="1"/>
  <c r="N142" i="1" l="1"/>
  <c r="O143" i="1"/>
  <c r="N141" i="1" l="1"/>
  <c r="O142" i="1"/>
  <c r="O141" i="1" l="1"/>
  <c r="N140" i="1"/>
  <c r="O140" i="1" l="1"/>
  <c r="N139" i="1"/>
  <c r="O139" i="1" l="1"/>
  <c r="N138" i="1"/>
  <c r="O138" i="1" l="1"/>
  <c r="N137" i="1"/>
  <c r="N136" i="1" l="1"/>
  <c r="O137" i="1"/>
  <c r="N135" i="1" l="1"/>
  <c r="O136" i="1"/>
  <c r="N134" i="1" l="1"/>
  <c r="O135" i="1"/>
  <c r="N133" i="1" l="1"/>
  <c r="O134" i="1"/>
  <c r="O133" i="1" l="1"/>
  <c r="N132" i="1"/>
  <c r="O132" i="1" l="1"/>
  <c r="N131" i="1"/>
  <c r="O131" i="1" l="1"/>
  <c r="N130" i="1"/>
  <c r="O130" i="1" l="1"/>
  <c r="O129" i="1" s="1"/>
  <c r="N129" i="1"/>
  <c r="N128" i="1" s="1"/>
  <c r="N127" i="1" l="1"/>
  <c r="O128" i="1"/>
  <c r="O127" i="1" l="1"/>
  <c r="N126" i="1"/>
  <c r="N125" i="1" l="1"/>
  <c r="O126" i="1"/>
  <c r="N124" i="1" l="1"/>
  <c r="O125" i="1"/>
  <c r="O124" i="1" l="1"/>
  <c r="N123" i="1"/>
  <c r="O123" i="1" l="1"/>
  <c r="N122" i="1"/>
  <c r="O122" i="1" l="1"/>
  <c r="N121" i="1"/>
  <c r="O121" i="1" l="1"/>
  <c r="N120" i="1"/>
  <c r="O120" i="1" l="1"/>
  <c r="N119" i="1"/>
  <c r="O119" i="1" l="1"/>
  <c r="N118" i="1"/>
  <c r="O118" i="1" l="1"/>
  <c r="N117" i="1"/>
  <c r="N116" i="1" l="1"/>
  <c r="O117" i="1"/>
  <c r="N115" i="1" l="1"/>
  <c r="O116" i="1"/>
  <c r="O115" i="1" l="1"/>
  <c r="N114" i="1"/>
  <c r="O114" i="1" l="1"/>
  <c r="N113" i="1"/>
  <c r="O113" i="1" l="1"/>
  <c r="N112" i="1"/>
  <c r="O112" i="1" l="1"/>
  <c r="N111" i="1"/>
  <c r="N110" i="1" l="1"/>
  <c r="O111" i="1"/>
  <c r="N109" i="1" l="1"/>
  <c r="O110" i="1"/>
  <c r="N108" i="1" l="1"/>
  <c r="O109" i="1"/>
  <c r="N107" i="1" l="1"/>
  <c r="O108" i="1"/>
  <c r="O107" i="1" l="1"/>
  <c r="N106" i="1"/>
  <c r="O106" i="1" l="1"/>
  <c r="N105" i="1"/>
  <c r="O105" i="1" l="1"/>
  <c r="N104" i="1"/>
  <c r="O104" i="1" l="1"/>
  <c r="N103" i="1"/>
  <c r="O103" i="1" l="1"/>
  <c r="N102" i="1"/>
  <c r="O102" i="1" l="1"/>
  <c r="N101" i="1"/>
  <c r="N100" i="1" l="1"/>
  <c r="O101" i="1"/>
  <c r="N99" i="1" l="1"/>
  <c r="O100" i="1"/>
  <c r="O99" i="1" l="1"/>
  <c r="N98" i="1"/>
  <c r="O98" i="1" l="1"/>
  <c r="N97" i="1"/>
  <c r="O97" i="1" l="1"/>
  <c r="N96" i="1"/>
  <c r="O96" i="1" l="1"/>
  <c r="N95" i="1"/>
  <c r="N94" i="1" l="1"/>
  <c r="O95" i="1"/>
  <c r="N93" i="1" l="1"/>
  <c r="O94" i="1"/>
  <c r="O93" i="1" l="1"/>
  <c r="N92" i="1"/>
  <c r="O92" i="1" l="1"/>
  <c r="N91" i="1"/>
  <c r="O91" i="1" l="1"/>
  <c r="N90" i="1"/>
  <c r="O90" i="1" l="1"/>
  <c r="N89" i="1"/>
  <c r="N88" i="1" l="1"/>
  <c r="O89" i="1"/>
  <c r="O88" i="1" l="1"/>
  <c r="N87" i="1"/>
  <c r="N86" i="1" l="1"/>
  <c r="O87" i="1"/>
  <c r="N85" i="1" l="1"/>
  <c r="O86" i="1"/>
  <c r="O85" i="1" l="1"/>
  <c r="N84" i="1"/>
  <c r="O84" i="1" l="1"/>
  <c r="N83" i="1"/>
  <c r="O83" i="1" l="1"/>
  <c r="N82" i="1"/>
  <c r="O82" i="1" l="1"/>
  <c r="N81" i="1"/>
  <c r="O81" i="1" l="1"/>
  <c r="N80" i="1"/>
  <c r="N79" i="1" l="1"/>
  <c r="O80" i="1"/>
  <c r="N78" i="1" l="1"/>
  <c r="O79" i="1"/>
  <c r="N77" i="1" l="1"/>
  <c r="O78" i="1"/>
  <c r="O77" i="1" l="1"/>
  <c r="N76" i="1"/>
  <c r="O76" i="1" l="1"/>
  <c r="N75" i="1"/>
  <c r="O75" i="1" l="1"/>
  <c r="O74" i="1" s="1"/>
  <c r="N74" i="1"/>
  <c r="N73" i="1" s="1"/>
  <c r="O73" i="1" l="1"/>
  <c r="N72" i="1"/>
  <c r="N71" i="1" l="1"/>
  <c r="O72" i="1"/>
  <c r="O71" i="1" l="1"/>
  <c r="N70" i="1"/>
  <c r="N69" i="1" l="1"/>
  <c r="O70" i="1"/>
  <c r="N68" i="1" l="1"/>
  <c r="O69" i="1"/>
  <c r="O68" i="1" l="1"/>
  <c r="N67" i="1"/>
  <c r="O67" i="1" l="1"/>
  <c r="N66" i="1"/>
  <c r="O66" i="1" l="1"/>
  <c r="N65" i="1"/>
  <c r="O65" i="1" l="1"/>
  <c r="N64" i="1"/>
  <c r="N63" i="1" l="1"/>
  <c r="O64" i="1"/>
  <c r="O63" i="1" l="1"/>
  <c r="N62" i="1"/>
  <c r="O62" i="1" l="1"/>
  <c r="N61" i="1"/>
  <c r="N60" i="1" l="1"/>
  <c r="O61" i="1"/>
  <c r="N59" i="1" l="1"/>
  <c r="O60" i="1"/>
  <c r="O59" i="1" l="1"/>
  <c r="N58" i="1"/>
  <c r="O58" i="1" l="1"/>
  <c r="N57" i="1"/>
  <c r="O57" i="1" l="1"/>
  <c r="N56" i="1"/>
  <c r="O56" i="1" l="1"/>
  <c r="N55" i="1"/>
  <c r="O55" i="1" l="1"/>
  <c r="N54" i="1"/>
  <c r="N53" i="1" l="1"/>
  <c r="O54" i="1"/>
  <c r="N52" i="1" l="1"/>
  <c r="O53" i="1"/>
  <c r="N51" i="1" l="1"/>
  <c r="O52" i="1"/>
  <c r="O51" i="1" l="1"/>
  <c r="N50" i="1"/>
  <c r="O50" i="1" l="1"/>
  <c r="N49" i="1"/>
  <c r="O49" i="1" l="1"/>
  <c r="N48" i="1"/>
  <c r="O48" i="1" l="1"/>
  <c r="N47" i="1"/>
  <c r="O47" i="1" l="1"/>
  <c r="N46" i="1"/>
  <c r="N45" i="1" l="1"/>
  <c r="O46" i="1"/>
  <c r="N44" i="1" l="1"/>
  <c r="O45" i="1"/>
  <c r="N43" i="1" l="1"/>
  <c r="O44" i="1"/>
  <c r="O43" i="1" l="1"/>
  <c r="N42" i="1"/>
  <c r="O42" i="1" l="1"/>
  <c r="N41" i="1"/>
  <c r="O41" i="1" l="1"/>
  <c r="N40" i="1"/>
  <c r="O40" i="1" l="1"/>
  <c r="N39" i="1"/>
  <c r="O39" i="1" l="1"/>
  <c r="N38" i="1"/>
  <c r="N37" i="1" l="1"/>
  <c r="O38" i="1"/>
  <c r="N36" i="1" l="1"/>
  <c r="O37" i="1"/>
  <c r="N35" i="1" l="1"/>
  <c r="O36" i="1"/>
  <c r="O35" i="1" l="1"/>
  <c r="N34" i="1"/>
  <c r="O34" i="1" l="1"/>
  <c r="N33" i="1"/>
  <c r="O33" i="1" l="1"/>
  <c r="N32" i="1"/>
  <c r="O32" i="1" l="1"/>
  <c r="N31" i="1"/>
  <c r="O31" i="1" l="1"/>
  <c r="N30" i="1"/>
  <c r="N29" i="1" l="1"/>
  <c r="O30" i="1"/>
  <c r="O29" i="1" l="1"/>
  <c r="O28" i="1" s="1"/>
  <c r="N28" i="1"/>
  <c r="N27" i="1" s="1"/>
  <c r="O27" i="1" l="1"/>
  <c r="N26" i="1"/>
  <c r="N25" i="1" l="1"/>
  <c r="O26" i="1"/>
  <c r="N24" i="1" l="1"/>
  <c r="O25" i="1"/>
  <c r="O24" i="1" l="1"/>
  <c r="N23" i="1"/>
  <c r="O23" i="1" l="1"/>
  <c r="N22" i="1"/>
  <c r="N11" i="1" l="1"/>
  <c r="N10" i="1" s="1"/>
  <c r="N9" i="1" s="1"/>
  <c r="O22" i="1"/>
  <c r="O11" i="1" s="1"/>
  <c r="O10" i="1" s="1"/>
  <c r="O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7" authorId="0" shapeId="0" xr:uid="{5DC5B8FB-A12D-42F9-AA3C-7C8E5047485A}">
      <text>
        <r>
          <rPr>
            <sz val="9"/>
            <color indexed="81"/>
            <rFont val="Tahoma"/>
            <family val="2"/>
          </rPr>
          <t xml:space="preserve">Edgardo Gómez coluna 8 del mes actual meno la coluna 8 del mes anterior
</t>
        </r>
      </text>
    </comment>
  </commentList>
</comments>
</file>

<file path=xl/sharedStrings.xml><?xml version="1.0" encoding="utf-8"?>
<sst xmlns="http://schemas.openxmlformats.org/spreadsheetml/2006/main" count="479" uniqueCount="397">
  <si>
    <t>MUNICIPIO DE PANAMÁ</t>
  </si>
  <si>
    <t>DIRECCIÓN DE PLANIFICACIÓN ESTRATÉGICA Y PRESUPUESTO</t>
  </si>
  <si>
    <t xml:space="preserve">INFORME DE EJECUCIÓN PRESUPUESTARIA </t>
  </si>
  <si>
    <t xml:space="preserve"> AL 31 DE ENERO DE 2022</t>
  </si>
  <si>
    <t>(En balboas)</t>
  </si>
  <si>
    <t>Objeto de Gastos</t>
  </si>
  <si>
    <t>Descripción</t>
  </si>
  <si>
    <t>Presupuesto Ley</t>
  </si>
  <si>
    <t>Contención del Gastos</t>
  </si>
  <si>
    <t>Créditos Extraordinarios/Traslado</t>
  </si>
  <si>
    <t>Presupuesto Modificado</t>
  </si>
  <si>
    <t>Asignado</t>
  </si>
  <si>
    <t>Saldo de Contrato por Ejecutar</t>
  </si>
  <si>
    <t>Compromiso Mensual a Enero</t>
  </si>
  <si>
    <t>Compromiso/Ejecutado Acumulado</t>
  </si>
  <si>
    <t>Saldo a la Fecha</t>
  </si>
  <si>
    <t>Saldo por Asignar</t>
  </si>
  <si>
    <t>Saldo Anual</t>
  </si>
  <si>
    <t>Pagado</t>
  </si>
  <si>
    <t>Por Pagar a la Fecha</t>
  </si>
  <si>
    <t>% Ejecución (Compromiso Ejecutado vs. Presupuestó Asignado)</t>
  </si>
  <si>
    <t>% Ejecución (Compromiso Mensual vs. Presupuesto Modificado)</t>
  </si>
  <si>
    <t>% Ejecución (Compromiso Ejecución vs. Presupuesto Modificado)</t>
  </si>
  <si>
    <t>4 = (1+3)</t>
  </si>
  <si>
    <t>9 = (5-8)</t>
  </si>
  <si>
    <t>10 = (4-5)</t>
  </si>
  <si>
    <t>11 = (4-8)</t>
  </si>
  <si>
    <t>13 = (8-12)</t>
  </si>
  <si>
    <t>14 = (8/5*100)</t>
  </si>
  <si>
    <t>15 = (7/4*100)</t>
  </si>
  <si>
    <t>16 = (8/4*100)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</si>
  <si>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</si>
  <si>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</si>
  <si>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</si>
  <si>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</si>
  <si>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</si>
  <si>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</si>
  <si>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</si>
  <si>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</si>
  <si>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</si>
  <si>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</si>
  <si>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</si>
  <si>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</si>
  <si>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</si>
  <si>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</si>
  <si>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</si>
  <si>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</si>
  <si>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</si>
  <si>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</si>
  <si>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</si>
  <si>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</si>
  <si>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</si>
  <si>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</si>
  <si>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</si>
  <si>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</si>
  <si>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</si>
  <si>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</si>
  <si>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</si>
  <si>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</si>
  <si>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</si>
  <si>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</si>
  <si>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</si>
  <si>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</si>
  <si>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</si>
  <si>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</si>
  <si>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</si>
  <si>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</si>
  <si>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</si>
  <si>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</si>
  <si>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</si>
  <si>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</si>
  <si>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</si>
  <si>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</si>
  <si>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</si>
  <si>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</si>
  <si>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</si>
  <si>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</si>
  <si>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</si>
  <si>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</si>
  <si>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</si>
  <si>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</si>
  <si>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</si>
  <si>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</si>
  <si>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</si>
  <si>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</si>
  <si>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</si>
  <si>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</si>
  <si>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</si>
  <si>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</si>
  <si>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</si>
  <si>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</si>
  <si>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</si>
  <si>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</si>
  <si>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</si>
  <si>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</si>
  <si>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</si>
  <si>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</si>
  <si>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</si>
  <si>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</si>
  <si>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</si>
  <si>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</si>
  <si>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</si>
  <si>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</si>
  <si>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</si>
  <si>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</si>
  <si>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</si>
  <si>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</si>
  <si>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</si>
  <si>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</si>
  <si>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</si>
  <si>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</si>
  <si>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</si>
  <si>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</si>
  <si>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</si>
  <si>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</si>
  <si>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</si>
  <si>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</si>
  <si>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</si>
  <si>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</si>
  <si>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</si>
  <si>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</si>
  <si>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</si>
  <si>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</si>
  <si>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</si>
  <si>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</si>
  <si>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</si>
  <si>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</si>
  <si>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</si>
  <si>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</si>
  <si>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</si>
  <si>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</si>
  <si>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</si>
  <si>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</si>
  <si>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</si>
  <si>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</si>
  <si>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</si>
  <si>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</si>
  <si>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</si>
  <si>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</si>
  <si>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</si>
  <si>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</si>
  <si>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</si>
  <si>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</si>
  <si>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</si>
  <si>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</si>
  <si>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</si>
  <si>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</si>
  <si>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</si>
  <si>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</si>
  <si>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</si>
  <si>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</si>
  <si>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</si>
  <si>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</si>
  <si>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</si>
  <si>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</si>
  <si>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</si>
  <si>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</si>
  <si>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</si>
  <si>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</si>
  <si>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</si>
  <si>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</si>
  <si>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</si>
  <si>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</si>
  <si>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</si>
  <si>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</si>
  <si>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</si>
  <si>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</si>
  <si>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</si>
  <si>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</si>
  <si>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</si>
  <si>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</si>
  <si>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</si>
  <si>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</si>
  <si>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</si>
  <si>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</si>
  <si>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</si>
  <si>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</si>
  <si>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</si>
  <si>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</si>
  <si>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</si>
  <si>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</si>
  <si>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</si>
  <si>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</si>
  <si>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</si>
  <si>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</si>
  <si>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</si>
  <si>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</si>
  <si>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</si>
  <si>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</si>
  <si>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</si>
  <si>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</si>
  <si>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</si>
  <si>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</si>
  <si>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</si>
  <si>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</si>
  <si>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</si>
  <si>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</si>
  <si>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</si>
  <si>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</si>
  <si>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</si>
  <si>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</si>
  <si>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</si>
  <si>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</si>
  <si>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</si>
  <si>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</si>
  <si>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</si>
  <si>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</si>
  <si>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</si>
  <si>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</si>
  <si>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</si>
  <si>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</si>
  <si>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</si>
  <si>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</si>
  <si>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</si>
  <si>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</si>
  <si>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</si>
  <si>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</si>
  <si>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</si>
  <si>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</si>
  <si>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</si>
  <si>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</si>
  <si>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</si>
  <si>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</si>
  <si>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</si>
  <si>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</si>
  <si>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</si>
  <si>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</si>
  <si>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</si>
  <si>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</si>
  <si>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</si>
  <si>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</si>
  <si>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</si>
  <si>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</si>
  <si>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</si>
  <si>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</si>
  <si>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</si>
  <si>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</si>
  <si>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</si>
  <si>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</si>
  <si>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</si>
  <si>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</si>
  <si>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</si>
  <si>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</si>
  <si>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</si>
  <si>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</si>
  <si>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</si>
  <si>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</si>
  <si>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</si>
  <si>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</si>
  <si>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</si>
  <si>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</si>
  <si>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</si>
  <si>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</si>
  <si>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</si>
  <si>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</si>
  <si>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</si>
  <si>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</si>
  <si>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</si>
  <si>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</si>
  <si>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</si>
  <si>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</si>
  <si>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</si>
  <si>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</si>
  <si>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</si>
  <si>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</si>
  <si>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</si>
  <si>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</si>
  <si>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</si>
  <si>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</si>
  <si>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</si>
  <si>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</si>
  <si>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</si>
  <si>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</si>
  <si>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</si>
  <si>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</si>
  <si>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</si>
  <si>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</si>
  <si>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</si>
  <si>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</si>
  <si>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</si>
  <si>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</si>
  <si>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</si>
  <si>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</si>
  <si>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</si>
  <si>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</si>
  <si>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</si>
  <si>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</si>
  <si>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</si>
  <si>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</si>
  <si>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</si>
  <si>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</si>
  <si>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</si>
  <si>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</si>
  <si>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</si>
  <si>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</si>
  <si>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</si>
  <si>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</si>
  <si>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</si>
  <si>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</si>
  <si>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</si>
  <si>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</si>
  <si>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</si>
  <si>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</si>
  <si>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</si>
  <si>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</si>
  <si>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</si>
  <si>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</si>
  <si>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</si>
  <si>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</si>
  <si>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</si>
  <si>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</si>
  <si>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</si>
  <si>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</si>
  <si>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</si>
  <si>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</si>
  <si>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</si>
  <si>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</si>
  <si>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</si>
  <si>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</si>
  <si>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</si>
  <si>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</si>
  <si>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</si>
  <si>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</si>
  <si>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</si>
  <si>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</si>
  <si>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</si>
  <si>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</si>
  <si>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</si>
  <si>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</si>
  <si>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</si>
  <si>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</si>
  <si>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</si>
  <si>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</si>
  <si>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</si>
  <si>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</si>
  <si>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</si>
  <si>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</si>
  <si>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</si>
  <si>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</si>
  <si>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</si>
  <si>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</si>
  <si>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</si>
  <si>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</si>
  <si>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Mantenimiento y Reparaciones de Edificios</t>
  </si>
  <si>
    <t>192</t>
  </si>
  <si>
    <t>197</t>
  </si>
  <si>
    <t>198</t>
  </si>
  <si>
    <t>199</t>
  </si>
  <si>
    <t>Material de Fontanera</t>
  </si>
  <si>
    <t>Material y Artículos de Seguridad Pública è Institucional</t>
  </si>
  <si>
    <t>295</t>
  </si>
  <si>
    <t>296</t>
  </si>
  <si>
    <t>297</t>
  </si>
  <si>
    <t>3 - MAQUINARIAS Y EQUIPO DE PRODUCCIÓN</t>
  </si>
  <si>
    <t>4 - INVERSIÓN FINANCIERA</t>
  </si>
  <si>
    <t>402</t>
  </si>
  <si>
    <t>Adquisición de Terrenos</t>
  </si>
  <si>
    <t>439</t>
  </si>
  <si>
    <t>Otras Existencias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</si>
  <si>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</si>
  <si>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</si>
  <si>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</si>
  <si>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</si>
  <si>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</si>
  <si>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</si>
  <si>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</si>
  <si>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</si>
  <si>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</si>
  <si>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</si>
  <si>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</si>
  <si>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</si>
  <si>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</si>
  <si>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</si>
  <si>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</si>
  <si>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</si>
  <si>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</si>
  <si>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</si>
  <si>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</si>
  <si>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</si>
  <si>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</si>
  <si>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</si>
  <si>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</si>
  <si>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</si>
  <si>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</si>
  <si>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</si>
  <si>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</si>
  <si>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</si>
  <si>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</si>
  <si>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</si>
  <si>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</si>
  <si>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</si>
  <si>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</si>
  <si>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>597</t>
  </si>
  <si>
    <t>INSTALACIONES</t>
  </si>
  <si>
    <t>7 - TRANSFERENCIA DE CAPITAL</t>
  </si>
  <si>
    <t>716</t>
  </si>
  <si>
    <t>A Municipalidades y Juntas Comunales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</si>
</sst>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Continuous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0" xfId="0" applyNumberFormat="1" applyFont="1" applyFill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vertical="center"/>
    </xf>
    <xf numFmtId="4" fontId="3" fillId="4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4" fontId="1" fillId="3" borderId="2" xfId="0" applyNumberFormat="1" applyFont="1" applyFill="1" applyBorder="1"/>
    <xf numFmtId="0" fontId="1" fillId="3" borderId="0" xfId="0" applyFont="1" applyFill="1"/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4" fontId="1" fillId="0" borderId="2" xfId="0" applyNumberFormat="1" applyFont="1" applyBorder="1" applyAlignment="1">
      <alignment horizontal="right"/>
    </xf>
    <xf numFmtId="49" fontId="3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Continuous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9EAE-1EB2-4669-BCE5-AECD82ECA3FB}">
  <dimension ref="A1:R253"/>
  <sheetViews>
    <sheetView tabSelected="1" topLeftCell="A212" zoomScale="70" zoomScaleNormal="70" workbookViewId="0">
      <selection activeCell="P130" sqref="P130:R150"/>
    </sheetView>
  </sheetViews>
  <sheetFormatPr baseColWidth="10" defaultRowHeight="12.75" x14ac:dyDescent="0.2"/>
  <cols>
    <col min="1" max="1" width="9.140625" style="49" customWidth="1"/>
    <col min="2" max="2" width="46.5703125" style="50" customWidth="1"/>
    <col min="3" max="3" width="15" style="50" customWidth="1"/>
    <col min="4" max="4" width="13.140625" style="51" customWidth="1"/>
    <col min="5" max="5" width="16.5703125" style="51" customWidth="1"/>
    <col min="6" max="6" width="15.140625" style="51" customWidth="1"/>
    <col min="7" max="7" width="14.140625" style="51" customWidth="1"/>
    <col min="8" max="8" width="11.5703125" style="51" customWidth="1"/>
    <col min="9" max="9" width="15" style="51" customWidth="1"/>
    <col min="10" max="10" width="14.140625" style="51" customWidth="1"/>
    <col min="11" max="11" width="14.5703125" style="51" customWidth="1"/>
    <col min="12" max="12" width="15.140625" style="51" customWidth="1"/>
    <col min="13" max="13" width="15.85546875" style="51" customWidth="1"/>
    <col min="14" max="14" width="14.42578125" style="51" customWidth="1"/>
    <col min="15" max="15" width="14.28515625" style="50" customWidth="1"/>
    <col min="16" max="16" width="15.7109375" style="51" customWidth="1"/>
    <col min="17" max="17" width="14.85546875" style="51" customWidth="1"/>
    <col min="18" max="18" width="15" style="51" customWidth="1"/>
    <col min="257" max="257" width="9.140625" customWidth="1"/>
    <col min="258" max="258" width="46.5703125" customWidth="1"/>
    <col min="259" max="259" width="15" customWidth="1"/>
    <col min="260" max="260" width="13.140625" customWidth="1"/>
    <col min="261" max="261" width="16.5703125" customWidth="1"/>
    <col min="262" max="262" width="15.140625" customWidth="1"/>
    <col min="263" max="263" width="14.140625" customWidth="1"/>
    <col min="264" max="264" width="11.5703125" customWidth="1"/>
    <col min="265" max="265" width="15" customWidth="1"/>
    <col min="266" max="266" width="14.140625" customWidth="1"/>
    <col min="267" max="267" width="14.5703125" customWidth="1"/>
    <col min="268" max="268" width="15.140625" customWidth="1"/>
    <col min="269" max="269" width="15.85546875" customWidth="1"/>
    <col min="270" max="270" width="14.42578125" customWidth="1"/>
    <col min="271" max="271" width="14.28515625" customWidth="1"/>
    <col min="272" max="272" width="15.7109375" customWidth="1"/>
    <col min="273" max="273" width="14.85546875" customWidth="1"/>
    <col min="274" max="274" width="15" customWidth="1"/>
    <col min="513" max="513" width="9.140625" customWidth="1"/>
    <col min="514" max="514" width="46.5703125" customWidth="1"/>
    <col min="515" max="515" width="15" customWidth="1"/>
    <col min="516" max="516" width="13.140625" customWidth="1"/>
    <col min="517" max="517" width="16.5703125" customWidth="1"/>
    <col min="518" max="518" width="15.140625" customWidth="1"/>
    <col min="519" max="519" width="14.140625" customWidth="1"/>
    <col min="520" max="520" width="11.5703125" customWidth="1"/>
    <col min="521" max="521" width="15" customWidth="1"/>
    <col min="522" max="522" width="14.140625" customWidth="1"/>
    <col min="523" max="523" width="14.5703125" customWidth="1"/>
    <col min="524" max="524" width="15.140625" customWidth="1"/>
    <col min="525" max="525" width="15.85546875" customWidth="1"/>
    <col min="526" max="526" width="14.42578125" customWidth="1"/>
    <col min="527" max="527" width="14.28515625" customWidth="1"/>
    <col min="528" max="528" width="15.7109375" customWidth="1"/>
    <col min="529" max="529" width="14.85546875" customWidth="1"/>
    <col min="530" max="530" width="15" customWidth="1"/>
    <col min="769" max="769" width="9.140625" customWidth="1"/>
    <col min="770" max="770" width="46.5703125" customWidth="1"/>
    <col min="771" max="771" width="15" customWidth="1"/>
    <col min="772" max="772" width="13.140625" customWidth="1"/>
    <col min="773" max="773" width="16.5703125" customWidth="1"/>
    <col min="774" max="774" width="15.140625" customWidth="1"/>
    <col min="775" max="775" width="14.140625" customWidth="1"/>
    <col min="776" max="776" width="11.5703125" customWidth="1"/>
    <col min="777" max="777" width="15" customWidth="1"/>
    <col min="778" max="778" width="14.140625" customWidth="1"/>
    <col min="779" max="779" width="14.5703125" customWidth="1"/>
    <col min="780" max="780" width="15.140625" customWidth="1"/>
    <col min="781" max="781" width="15.85546875" customWidth="1"/>
    <col min="782" max="782" width="14.42578125" customWidth="1"/>
    <col min="783" max="783" width="14.28515625" customWidth="1"/>
    <col min="784" max="784" width="15.7109375" customWidth="1"/>
    <col min="785" max="785" width="14.85546875" customWidth="1"/>
    <col min="786" max="786" width="15" customWidth="1"/>
    <col min="1025" max="1025" width="9.140625" customWidth="1"/>
    <col min="1026" max="1026" width="46.5703125" customWidth="1"/>
    <col min="1027" max="1027" width="15" customWidth="1"/>
    <col min="1028" max="1028" width="13.140625" customWidth="1"/>
    <col min="1029" max="1029" width="16.5703125" customWidth="1"/>
    <col min="1030" max="1030" width="15.140625" customWidth="1"/>
    <col min="1031" max="1031" width="14.140625" customWidth="1"/>
    <col min="1032" max="1032" width="11.5703125" customWidth="1"/>
    <col min="1033" max="1033" width="15" customWidth="1"/>
    <col min="1034" max="1034" width="14.140625" customWidth="1"/>
    <col min="1035" max="1035" width="14.5703125" customWidth="1"/>
    <col min="1036" max="1036" width="15.140625" customWidth="1"/>
    <col min="1037" max="1037" width="15.85546875" customWidth="1"/>
    <col min="1038" max="1038" width="14.42578125" customWidth="1"/>
    <col min="1039" max="1039" width="14.28515625" customWidth="1"/>
    <col min="1040" max="1040" width="15.7109375" customWidth="1"/>
    <col min="1041" max="1041" width="14.85546875" customWidth="1"/>
    <col min="1042" max="1042" width="15" customWidth="1"/>
    <col min="1281" max="1281" width="9.140625" customWidth="1"/>
    <col min="1282" max="1282" width="46.5703125" customWidth="1"/>
    <col min="1283" max="1283" width="15" customWidth="1"/>
    <col min="1284" max="1284" width="13.140625" customWidth="1"/>
    <col min="1285" max="1285" width="16.5703125" customWidth="1"/>
    <col min="1286" max="1286" width="15.140625" customWidth="1"/>
    <col min="1287" max="1287" width="14.140625" customWidth="1"/>
    <col min="1288" max="1288" width="11.5703125" customWidth="1"/>
    <col min="1289" max="1289" width="15" customWidth="1"/>
    <col min="1290" max="1290" width="14.140625" customWidth="1"/>
    <col min="1291" max="1291" width="14.5703125" customWidth="1"/>
    <col min="1292" max="1292" width="15.140625" customWidth="1"/>
    <col min="1293" max="1293" width="15.85546875" customWidth="1"/>
    <col min="1294" max="1294" width="14.42578125" customWidth="1"/>
    <col min="1295" max="1295" width="14.28515625" customWidth="1"/>
    <col min="1296" max="1296" width="15.7109375" customWidth="1"/>
    <col min="1297" max="1297" width="14.85546875" customWidth="1"/>
    <col min="1298" max="1298" width="15" customWidth="1"/>
    <col min="1537" max="1537" width="9.140625" customWidth="1"/>
    <col min="1538" max="1538" width="46.5703125" customWidth="1"/>
    <col min="1539" max="1539" width="15" customWidth="1"/>
    <col min="1540" max="1540" width="13.140625" customWidth="1"/>
    <col min="1541" max="1541" width="16.5703125" customWidth="1"/>
    <col min="1542" max="1542" width="15.140625" customWidth="1"/>
    <col min="1543" max="1543" width="14.140625" customWidth="1"/>
    <col min="1544" max="1544" width="11.5703125" customWidth="1"/>
    <col min="1545" max="1545" width="15" customWidth="1"/>
    <col min="1546" max="1546" width="14.140625" customWidth="1"/>
    <col min="1547" max="1547" width="14.5703125" customWidth="1"/>
    <col min="1548" max="1548" width="15.140625" customWidth="1"/>
    <col min="1549" max="1549" width="15.85546875" customWidth="1"/>
    <col min="1550" max="1550" width="14.42578125" customWidth="1"/>
    <col min="1551" max="1551" width="14.28515625" customWidth="1"/>
    <col min="1552" max="1552" width="15.7109375" customWidth="1"/>
    <col min="1553" max="1553" width="14.85546875" customWidth="1"/>
    <col min="1554" max="1554" width="15" customWidth="1"/>
    <col min="1793" max="1793" width="9.140625" customWidth="1"/>
    <col min="1794" max="1794" width="46.5703125" customWidth="1"/>
    <col min="1795" max="1795" width="15" customWidth="1"/>
    <col min="1796" max="1796" width="13.140625" customWidth="1"/>
    <col min="1797" max="1797" width="16.5703125" customWidth="1"/>
    <col min="1798" max="1798" width="15.140625" customWidth="1"/>
    <col min="1799" max="1799" width="14.140625" customWidth="1"/>
    <col min="1800" max="1800" width="11.5703125" customWidth="1"/>
    <col min="1801" max="1801" width="15" customWidth="1"/>
    <col min="1802" max="1802" width="14.140625" customWidth="1"/>
    <col min="1803" max="1803" width="14.5703125" customWidth="1"/>
    <col min="1804" max="1804" width="15.140625" customWidth="1"/>
    <col min="1805" max="1805" width="15.85546875" customWidth="1"/>
    <col min="1806" max="1806" width="14.42578125" customWidth="1"/>
    <col min="1807" max="1807" width="14.28515625" customWidth="1"/>
    <col min="1808" max="1808" width="15.7109375" customWidth="1"/>
    <col min="1809" max="1809" width="14.85546875" customWidth="1"/>
    <col min="1810" max="1810" width="15" customWidth="1"/>
    <col min="2049" max="2049" width="9.140625" customWidth="1"/>
    <col min="2050" max="2050" width="46.5703125" customWidth="1"/>
    <col min="2051" max="2051" width="15" customWidth="1"/>
    <col min="2052" max="2052" width="13.140625" customWidth="1"/>
    <col min="2053" max="2053" width="16.5703125" customWidth="1"/>
    <col min="2054" max="2054" width="15.140625" customWidth="1"/>
    <col min="2055" max="2055" width="14.140625" customWidth="1"/>
    <col min="2056" max="2056" width="11.5703125" customWidth="1"/>
    <col min="2057" max="2057" width="15" customWidth="1"/>
    <col min="2058" max="2058" width="14.140625" customWidth="1"/>
    <col min="2059" max="2059" width="14.5703125" customWidth="1"/>
    <col min="2060" max="2060" width="15.140625" customWidth="1"/>
    <col min="2061" max="2061" width="15.85546875" customWidth="1"/>
    <col min="2062" max="2062" width="14.42578125" customWidth="1"/>
    <col min="2063" max="2063" width="14.28515625" customWidth="1"/>
    <col min="2064" max="2064" width="15.7109375" customWidth="1"/>
    <col min="2065" max="2065" width="14.85546875" customWidth="1"/>
    <col min="2066" max="2066" width="15" customWidth="1"/>
    <col min="2305" max="2305" width="9.140625" customWidth="1"/>
    <col min="2306" max="2306" width="46.5703125" customWidth="1"/>
    <col min="2307" max="2307" width="15" customWidth="1"/>
    <col min="2308" max="2308" width="13.140625" customWidth="1"/>
    <col min="2309" max="2309" width="16.5703125" customWidth="1"/>
    <col min="2310" max="2310" width="15.140625" customWidth="1"/>
    <col min="2311" max="2311" width="14.140625" customWidth="1"/>
    <col min="2312" max="2312" width="11.5703125" customWidth="1"/>
    <col min="2313" max="2313" width="15" customWidth="1"/>
    <col min="2314" max="2314" width="14.140625" customWidth="1"/>
    <col min="2315" max="2315" width="14.5703125" customWidth="1"/>
    <col min="2316" max="2316" width="15.140625" customWidth="1"/>
    <col min="2317" max="2317" width="15.85546875" customWidth="1"/>
    <col min="2318" max="2318" width="14.42578125" customWidth="1"/>
    <col min="2319" max="2319" width="14.28515625" customWidth="1"/>
    <col min="2320" max="2320" width="15.7109375" customWidth="1"/>
    <col min="2321" max="2321" width="14.85546875" customWidth="1"/>
    <col min="2322" max="2322" width="15" customWidth="1"/>
    <col min="2561" max="2561" width="9.140625" customWidth="1"/>
    <col min="2562" max="2562" width="46.5703125" customWidth="1"/>
    <col min="2563" max="2563" width="15" customWidth="1"/>
    <col min="2564" max="2564" width="13.140625" customWidth="1"/>
    <col min="2565" max="2565" width="16.5703125" customWidth="1"/>
    <col min="2566" max="2566" width="15.140625" customWidth="1"/>
    <col min="2567" max="2567" width="14.140625" customWidth="1"/>
    <col min="2568" max="2568" width="11.5703125" customWidth="1"/>
    <col min="2569" max="2569" width="15" customWidth="1"/>
    <col min="2570" max="2570" width="14.140625" customWidth="1"/>
    <col min="2571" max="2571" width="14.5703125" customWidth="1"/>
    <col min="2572" max="2572" width="15.140625" customWidth="1"/>
    <col min="2573" max="2573" width="15.85546875" customWidth="1"/>
    <col min="2574" max="2574" width="14.42578125" customWidth="1"/>
    <col min="2575" max="2575" width="14.28515625" customWidth="1"/>
    <col min="2576" max="2576" width="15.7109375" customWidth="1"/>
    <col min="2577" max="2577" width="14.85546875" customWidth="1"/>
    <col min="2578" max="2578" width="15" customWidth="1"/>
    <col min="2817" max="2817" width="9.140625" customWidth="1"/>
    <col min="2818" max="2818" width="46.5703125" customWidth="1"/>
    <col min="2819" max="2819" width="15" customWidth="1"/>
    <col min="2820" max="2820" width="13.140625" customWidth="1"/>
    <col min="2821" max="2821" width="16.5703125" customWidth="1"/>
    <col min="2822" max="2822" width="15.140625" customWidth="1"/>
    <col min="2823" max="2823" width="14.140625" customWidth="1"/>
    <col min="2824" max="2824" width="11.5703125" customWidth="1"/>
    <col min="2825" max="2825" width="15" customWidth="1"/>
    <col min="2826" max="2826" width="14.140625" customWidth="1"/>
    <col min="2827" max="2827" width="14.5703125" customWidth="1"/>
    <col min="2828" max="2828" width="15.140625" customWidth="1"/>
    <col min="2829" max="2829" width="15.85546875" customWidth="1"/>
    <col min="2830" max="2830" width="14.42578125" customWidth="1"/>
    <col min="2831" max="2831" width="14.28515625" customWidth="1"/>
    <col min="2832" max="2832" width="15.7109375" customWidth="1"/>
    <col min="2833" max="2833" width="14.85546875" customWidth="1"/>
    <col min="2834" max="2834" width="15" customWidth="1"/>
    <col min="3073" max="3073" width="9.140625" customWidth="1"/>
    <col min="3074" max="3074" width="46.5703125" customWidth="1"/>
    <col min="3075" max="3075" width="15" customWidth="1"/>
    <col min="3076" max="3076" width="13.140625" customWidth="1"/>
    <col min="3077" max="3077" width="16.5703125" customWidth="1"/>
    <col min="3078" max="3078" width="15.140625" customWidth="1"/>
    <col min="3079" max="3079" width="14.140625" customWidth="1"/>
    <col min="3080" max="3080" width="11.5703125" customWidth="1"/>
    <col min="3081" max="3081" width="15" customWidth="1"/>
    <col min="3082" max="3082" width="14.140625" customWidth="1"/>
    <col min="3083" max="3083" width="14.5703125" customWidth="1"/>
    <col min="3084" max="3084" width="15.140625" customWidth="1"/>
    <col min="3085" max="3085" width="15.85546875" customWidth="1"/>
    <col min="3086" max="3086" width="14.42578125" customWidth="1"/>
    <col min="3087" max="3087" width="14.28515625" customWidth="1"/>
    <col min="3088" max="3088" width="15.7109375" customWidth="1"/>
    <col min="3089" max="3089" width="14.85546875" customWidth="1"/>
    <col min="3090" max="3090" width="15" customWidth="1"/>
    <col min="3329" max="3329" width="9.140625" customWidth="1"/>
    <col min="3330" max="3330" width="46.5703125" customWidth="1"/>
    <col min="3331" max="3331" width="15" customWidth="1"/>
    <col min="3332" max="3332" width="13.140625" customWidth="1"/>
    <col min="3333" max="3333" width="16.5703125" customWidth="1"/>
    <col min="3334" max="3334" width="15.140625" customWidth="1"/>
    <col min="3335" max="3335" width="14.140625" customWidth="1"/>
    <col min="3336" max="3336" width="11.5703125" customWidth="1"/>
    <col min="3337" max="3337" width="15" customWidth="1"/>
    <col min="3338" max="3338" width="14.140625" customWidth="1"/>
    <col min="3339" max="3339" width="14.5703125" customWidth="1"/>
    <col min="3340" max="3340" width="15.140625" customWidth="1"/>
    <col min="3341" max="3341" width="15.85546875" customWidth="1"/>
    <col min="3342" max="3342" width="14.42578125" customWidth="1"/>
    <col min="3343" max="3343" width="14.28515625" customWidth="1"/>
    <col min="3344" max="3344" width="15.7109375" customWidth="1"/>
    <col min="3345" max="3345" width="14.85546875" customWidth="1"/>
    <col min="3346" max="3346" width="15" customWidth="1"/>
    <col min="3585" max="3585" width="9.140625" customWidth="1"/>
    <col min="3586" max="3586" width="46.5703125" customWidth="1"/>
    <col min="3587" max="3587" width="15" customWidth="1"/>
    <col min="3588" max="3588" width="13.140625" customWidth="1"/>
    <col min="3589" max="3589" width="16.5703125" customWidth="1"/>
    <col min="3590" max="3590" width="15.140625" customWidth="1"/>
    <col min="3591" max="3591" width="14.140625" customWidth="1"/>
    <col min="3592" max="3592" width="11.5703125" customWidth="1"/>
    <col min="3593" max="3593" width="15" customWidth="1"/>
    <col min="3594" max="3594" width="14.140625" customWidth="1"/>
    <col min="3595" max="3595" width="14.5703125" customWidth="1"/>
    <col min="3596" max="3596" width="15.140625" customWidth="1"/>
    <col min="3597" max="3597" width="15.85546875" customWidth="1"/>
    <col min="3598" max="3598" width="14.42578125" customWidth="1"/>
    <col min="3599" max="3599" width="14.28515625" customWidth="1"/>
    <col min="3600" max="3600" width="15.7109375" customWidth="1"/>
    <col min="3601" max="3601" width="14.85546875" customWidth="1"/>
    <col min="3602" max="3602" width="15" customWidth="1"/>
    <col min="3841" max="3841" width="9.140625" customWidth="1"/>
    <col min="3842" max="3842" width="46.5703125" customWidth="1"/>
    <col min="3843" max="3843" width="15" customWidth="1"/>
    <col min="3844" max="3844" width="13.140625" customWidth="1"/>
    <col min="3845" max="3845" width="16.5703125" customWidth="1"/>
    <col min="3846" max="3846" width="15.140625" customWidth="1"/>
    <col min="3847" max="3847" width="14.140625" customWidth="1"/>
    <col min="3848" max="3848" width="11.5703125" customWidth="1"/>
    <col min="3849" max="3849" width="15" customWidth="1"/>
    <col min="3850" max="3850" width="14.140625" customWidth="1"/>
    <col min="3851" max="3851" width="14.5703125" customWidth="1"/>
    <col min="3852" max="3852" width="15.140625" customWidth="1"/>
    <col min="3853" max="3853" width="15.85546875" customWidth="1"/>
    <col min="3854" max="3854" width="14.42578125" customWidth="1"/>
    <col min="3855" max="3855" width="14.28515625" customWidth="1"/>
    <col min="3856" max="3856" width="15.7109375" customWidth="1"/>
    <col min="3857" max="3857" width="14.85546875" customWidth="1"/>
    <col min="3858" max="3858" width="15" customWidth="1"/>
    <col min="4097" max="4097" width="9.140625" customWidth="1"/>
    <col min="4098" max="4098" width="46.5703125" customWidth="1"/>
    <col min="4099" max="4099" width="15" customWidth="1"/>
    <col min="4100" max="4100" width="13.140625" customWidth="1"/>
    <col min="4101" max="4101" width="16.5703125" customWidth="1"/>
    <col min="4102" max="4102" width="15.140625" customWidth="1"/>
    <col min="4103" max="4103" width="14.140625" customWidth="1"/>
    <col min="4104" max="4104" width="11.5703125" customWidth="1"/>
    <col min="4105" max="4105" width="15" customWidth="1"/>
    <col min="4106" max="4106" width="14.140625" customWidth="1"/>
    <col min="4107" max="4107" width="14.5703125" customWidth="1"/>
    <col min="4108" max="4108" width="15.140625" customWidth="1"/>
    <col min="4109" max="4109" width="15.85546875" customWidth="1"/>
    <col min="4110" max="4110" width="14.42578125" customWidth="1"/>
    <col min="4111" max="4111" width="14.28515625" customWidth="1"/>
    <col min="4112" max="4112" width="15.7109375" customWidth="1"/>
    <col min="4113" max="4113" width="14.85546875" customWidth="1"/>
    <col min="4114" max="4114" width="15" customWidth="1"/>
    <col min="4353" max="4353" width="9.140625" customWidth="1"/>
    <col min="4354" max="4354" width="46.5703125" customWidth="1"/>
    <col min="4355" max="4355" width="15" customWidth="1"/>
    <col min="4356" max="4356" width="13.140625" customWidth="1"/>
    <col min="4357" max="4357" width="16.5703125" customWidth="1"/>
    <col min="4358" max="4358" width="15.140625" customWidth="1"/>
    <col min="4359" max="4359" width="14.140625" customWidth="1"/>
    <col min="4360" max="4360" width="11.5703125" customWidth="1"/>
    <col min="4361" max="4361" width="15" customWidth="1"/>
    <col min="4362" max="4362" width="14.140625" customWidth="1"/>
    <col min="4363" max="4363" width="14.5703125" customWidth="1"/>
    <col min="4364" max="4364" width="15.140625" customWidth="1"/>
    <col min="4365" max="4365" width="15.85546875" customWidth="1"/>
    <col min="4366" max="4366" width="14.42578125" customWidth="1"/>
    <col min="4367" max="4367" width="14.28515625" customWidth="1"/>
    <col min="4368" max="4368" width="15.7109375" customWidth="1"/>
    <col min="4369" max="4369" width="14.85546875" customWidth="1"/>
    <col min="4370" max="4370" width="15" customWidth="1"/>
    <col min="4609" max="4609" width="9.140625" customWidth="1"/>
    <col min="4610" max="4610" width="46.5703125" customWidth="1"/>
    <col min="4611" max="4611" width="15" customWidth="1"/>
    <col min="4612" max="4612" width="13.140625" customWidth="1"/>
    <col min="4613" max="4613" width="16.5703125" customWidth="1"/>
    <col min="4614" max="4614" width="15.140625" customWidth="1"/>
    <col min="4615" max="4615" width="14.140625" customWidth="1"/>
    <col min="4616" max="4616" width="11.5703125" customWidth="1"/>
    <col min="4617" max="4617" width="15" customWidth="1"/>
    <col min="4618" max="4618" width="14.140625" customWidth="1"/>
    <col min="4619" max="4619" width="14.5703125" customWidth="1"/>
    <col min="4620" max="4620" width="15.140625" customWidth="1"/>
    <col min="4621" max="4621" width="15.85546875" customWidth="1"/>
    <col min="4622" max="4622" width="14.42578125" customWidth="1"/>
    <col min="4623" max="4623" width="14.28515625" customWidth="1"/>
    <col min="4624" max="4624" width="15.7109375" customWidth="1"/>
    <col min="4625" max="4625" width="14.85546875" customWidth="1"/>
    <col min="4626" max="4626" width="15" customWidth="1"/>
    <col min="4865" max="4865" width="9.140625" customWidth="1"/>
    <col min="4866" max="4866" width="46.5703125" customWidth="1"/>
    <col min="4867" max="4867" width="15" customWidth="1"/>
    <col min="4868" max="4868" width="13.140625" customWidth="1"/>
    <col min="4869" max="4869" width="16.5703125" customWidth="1"/>
    <col min="4870" max="4870" width="15.140625" customWidth="1"/>
    <col min="4871" max="4871" width="14.140625" customWidth="1"/>
    <col min="4872" max="4872" width="11.5703125" customWidth="1"/>
    <col min="4873" max="4873" width="15" customWidth="1"/>
    <col min="4874" max="4874" width="14.140625" customWidth="1"/>
    <col min="4875" max="4875" width="14.5703125" customWidth="1"/>
    <col min="4876" max="4876" width="15.140625" customWidth="1"/>
    <col min="4877" max="4877" width="15.85546875" customWidth="1"/>
    <col min="4878" max="4878" width="14.42578125" customWidth="1"/>
    <col min="4879" max="4879" width="14.28515625" customWidth="1"/>
    <col min="4880" max="4880" width="15.7109375" customWidth="1"/>
    <col min="4881" max="4881" width="14.85546875" customWidth="1"/>
    <col min="4882" max="4882" width="15" customWidth="1"/>
    <col min="5121" max="5121" width="9.140625" customWidth="1"/>
    <col min="5122" max="5122" width="46.5703125" customWidth="1"/>
    <col min="5123" max="5123" width="15" customWidth="1"/>
    <col min="5124" max="5124" width="13.140625" customWidth="1"/>
    <col min="5125" max="5125" width="16.5703125" customWidth="1"/>
    <col min="5126" max="5126" width="15.140625" customWidth="1"/>
    <col min="5127" max="5127" width="14.140625" customWidth="1"/>
    <col min="5128" max="5128" width="11.5703125" customWidth="1"/>
    <col min="5129" max="5129" width="15" customWidth="1"/>
    <col min="5130" max="5130" width="14.140625" customWidth="1"/>
    <col min="5131" max="5131" width="14.5703125" customWidth="1"/>
    <col min="5132" max="5132" width="15.140625" customWidth="1"/>
    <col min="5133" max="5133" width="15.85546875" customWidth="1"/>
    <col min="5134" max="5134" width="14.42578125" customWidth="1"/>
    <col min="5135" max="5135" width="14.28515625" customWidth="1"/>
    <col min="5136" max="5136" width="15.7109375" customWidth="1"/>
    <col min="5137" max="5137" width="14.85546875" customWidth="1"/>
    <col min="5138" max="5138" width="15" customWidth="1"/>
    <col min="5377" max="5377" width="9.140625" customWidth="1"/>
    <col min="5378" max="5378" width="46.5703125" customWidth="1"/>
    <col min="5379" max="5379" width="15" customWidth="1"/>
    <col min="5380" max="5380" width="13.140625" customWidth="1"/>
    <col min="5381" max="5381" width="16.5703125" customWidth="1"/>
    <col min="5382" max="5382" width="15.140625" customWidth="1"/>
    <col min="5383" max="5383" width="14.140625" customWidth="1"/>
    <col min="5384" max="5384" width="11.5703125" customWidth="1"/>
    <col min="5385" max="5385" width="15" customWidth="1"/>
    <col min="5386" max="5386" width="14.140625" customWidth="1"/>
    <col min="5387" max="5387" width="14.5703125" customWidth="1"/>
    <col min="5388" max="5388" width="15.140625" customWidth="1"/>
    <col min="5389" max="5389" width="15.85546875" customWidth="1"/>
    <col min="5390" max="5390" width="14.42578125" customWidth="1"/>
    <col min="5391" max="5391" width="14.28515625" customWidth="1"/>
    <col min="5392" max="5392" width="15.7109375" customWidth="1"/>
    <col min="5393" max="5393" width="14.85546875" customWidth="1"/>
    <col min="5394" max="5394" width="15" customWidth="1"/>
    <col min="5633" max="5633" width="9.140625" customWidth="1"/>
    <col min="5634" max="5634" width="46.5703125" customWidth="1"/>
    <col min="5635" max="5635" width="15" customWidth="1"/>
    <col min="5636" max="5636" width="13.140625" customWidth="1"/>
    <col min="5637" max="5637" width="16.5703125" customWidth="1"/>
    <col min="5638" max="5638" width="15.140625" customWidth="1"/>
    <col min="5639" max="5639" width="14.140625" customWidth="1"/>
    <col min="5640" max="5640" width="11.5703125" customWidth="1"/>
    <col min="5641" max="5641" width="15" customWidth="1"/>
    <col min="5642" max="5642" width="14.140625" customWidth="1"/>
    <col min="5643" max="5643" width="14.5703125" customWidth="1"/>
    <col min="5644" max="5644" width="15.140625" customWidth="1"/>
    <col min="5645" max="5645" width="15.85546875" customWidth="1"/>
    <col min="5646" max="5646" width="14.42578125" customWidth="1"/>
    <col min="5647" max="5647" width="14.28515625" customWidth="1"/>
    <col min="5648" max="5648" width="15.7109375" customWidth="1"/>
    <col min="5649" max="5649" width="14.85546875" customWidth="1"/>
    <col min="5650" max="5650" width="15" customWidth="1"/>
    <col min="5889" max="5889" width="9.140625" customWidth="1"/>
    <col min="5890" max="5890" width="46.5703125" customWidth="1"/>
    <col min="5891" max="5891" width="15" customWidth="1"/>
    <col min="5892" max="5892" width="13.140625" customWidth="1"/>
    <col min="5893" max="5893" width="16.5703125" customWidth="1"/>
    <col min="5894" max="5894" width="15.140625" customWidth="1"/>
    <col min="5895" max="5895" width="14.140625" customWidth="1"/>
    <col min="5896" max="5896" width="11.5703125" customWidth="1"/>
    <col min="5897" max="5897" width="15" customWidth="1"/>
    <col min="5898" max="5898" width="14.140625" customWidth="1"/>
    <col min="5899" max="5899" width="14.5703125" customWidth="1"/>
    <col min="5900" max="5900" width="15.140625" customWidth="1"/>
    <col min="5901" max="5901" width="15.85546875" customWidth="1"/>
    <col min="5902" max="5902" width="14.42578125" customWidth="1"/>
    <col min="5903" max="5903" width="14.28515625" customWidth="1"/>
    <col min="5904" max="5904" width="15.7109375" customWidth="1"/>
    <col min="5905" max="5905" width="14.85546875" customWidth="1"/>
    <col min="5906" max="5906" width="15" customWidth="1"/>
    <col min="6145" max="6145" width="9.140625" customWidth="1"/>
    <col min="6146" max="6146" width="46.5703125" customWidth="1"/>
    <col min="6147" max="6147" width="15" customWidth="1"/>
    <col min="6148" max="6148" width="13.140625" customWidth="1"/>
    <col min="6149" max="6149" width="16.5703125" customWidth="1"/>
    <col min="6150" max="6150" width="15.140625" customWidth="1"/>
    <col min="6151" max="6151" width="14.140625" customWidth="1"/>
    <col min="6152" max="6152" width="11.5703125" customWidth="1"/>
    <col min="6153" max="6153" width="15" customWidth="1"/>
    <col min="6154" max="6154" width="14.140625" customWidth="1"/>
    <col min="6155" max="6155" width="14.5703125" customWidth="1"/>
    <col min="6156" max="6156" width="15.140625" customWidth="1"/>
    <col min="6157" max="6157" width="15.85546875" customWidth="1"/>
    <col min="6158" max="6158" width="14.42578125" customWidth="1"/>
    <col min="6159" max="6159" width="14.28515625" customWidth="1"/>
    <col min="6160" max="6160" width="15.7109375" customWidth="1"/>
    <col min="6161" max="6161" width="14.85546875" customWidth="1"/>
    <col min="6162" max="6162" width="15" customWidth="1"/>
    <col min="6401" max="6401" width="9.140625" customWidth="1"/>
    <col min="6402" max="6402" width="46.5703125" customWidth="1"/>
    <col min="6403" max="6403" width="15" customWidth="1"/>
    <col min="6404" max="6404" width="13.140625" customWidth="1"/>
    <col min="6405" max="6405" width="16.5703125" customWidth="1"/>
    <col min="6406" max="6406" width="15.140625" customWidth="1"/>
    <col min="6407" max="6407" width="14.140625" customWidth="1"/>
    <col min="6408" max="6408" width="11.5703125" customWidth="1"/>
    <col min="6409" max="6409" width="15" customWidth="1"/>
    <col min="6410" max="6410" width="14.140625" customWidth="1"/>
    <col min="6411" max="6411" width="14.5703125" customWidth="1"/>
    <col min="6412" max="6412" width="15.140625" customWidth="1"/>
    <col min="6413" max="6413" width="15.85546875" customWidth="1"/>
    <col min="6414" max="6414" width="14.42578125" customWidth="1"/>
    <col min="6415" max="6415" width="14.28515625" customWidth="1"/>
    <col min="6416" max="6416" width="15.7109375" customWidth="1"/>
    <col min="6417" max="6417" width="14.85546875" customWidth="1"/>
    <col min="6418" max="6418" width="15" customWidth="1"/>
    <col min="6657" max="6657" width="9.140625" customWidth="1"/>
    <col min="6658" max="6658" width="46.5703125" customWidth="1"/>
    <col min="6659" max="6659" width="15" customWidth="1"/>
    <col min="6660" max="6660" width="13.140625" customWidth="1"/>
    <col min="6661" max="6661" width="16.5703125" customWidth="1"/>
    <col min="6662" max="6662" width="15.140625" customWidth="1"/>
    <col min="6663" max="6663" width="14.140625" customWidth="1"/>
    <col min="6664" max="6664" width="11.5703125" customWidth="1"/>
    <col min="6665" max="6665" width="15" customWidth="1"/>
    <col min="6666" max="6666" width="14.140625" customWidth="1"/>
    <col min="6667" max="6667" width="14.5703125" customWidth="1"/>
    <col min="6668" max="6668" width="15.140625" customWidth="1"/>
    <col min="6669" max="6669" width="15.85546875" customWidth="1"/>
    <col min="6670" max="6670" width="14.42578125" customWidth="1"/>
    <col min="6671" max="6671" width="14.28515625" customWidth="1"/>
    <col min="6672" max="6672" width="15.7109375" customWidth="1"/>
    <col min="6673" max="6673" width="14.85546875" customWidth="1"/>
    <col min="6674" max="6674" width="15" customWidth="1"/>
    <col min="6913" max="6913" width="9.140625" customWidth="1"/>
    <col min="6914" max="6914" width="46.5703125" customWidth="1"/>
    <col min="6915" max="6915" width="15" customWidth="1"/>
    <col min="6916" max="6916" width="13.140625" customWidth="1"/>
    <col min="6917" max="6917" width="16.5703125" customWidth="1"/>
    <col min="6918" max="6918" width="15.140625" customWidth="1"/>
    <col min="6919" max="6919" width="14.140625" customWidth="1"/>
    <col min="6920" max="6920" width="11.5703125" customWidth="1"/>
    <col min="6921" max="6921" width="15" customWidth="1"/>
    <col min="6922" max="6922" width="14.140625" customWidth="1"/>
    <col min="6923" max="6923" width="14.5703125" customWidth="1"/>
    <col min="6924" max="6924" width="15.140625" customWidth="1"/>
    <col min="6925" max="6925" width="15.85546875" customWidth="1"/>
    <col min="6926" max="6926" width="14.42578125" customWidth="1"/>
    <col min="6927" max="6927" width="14.28515625" customWidth="1"/>
    <col min="6928" max="6928" width="15.7109375" customWidth="1"/>
    <col min="6929" max="6929" width="14.85546875" customWidth="1"/>
    <col min="6930" max="6930" width="15" customWidth="1"/>
    <col min="7169" max="7169" width="9.140625" customWidth="1"/>
    <col min="7170" max="7170" width="46.5703125" customWidth="1"/>
    <col min="7171" max="7171" width="15" customWidth="1"/>
    <col min="7172" max="7172" width="13.140625" customWidth="1"/>
    <col min="7173" max="7173" width="16.5703125" customWidth="1"/>
    <col min="7174" max="7174" width="15.140625" customWidth="1"/>
    <col min="7175" max="7175" width="14.140625" customWidth="1"/>
    <col min="7176" max="7176" width="11.5703125" customWidth="1"/>
    <col min="7177" max="7177" width="15" customWidth="1"/>
    <col min="7178" max="7178" width="14.140625" customWidth="1"/>
    <col min="7179" max="7179" width="14.5703125" customWidth="1"/>
    <col min="7180" max="7180" width="15.140625" customWidth="1"/>
    <col min="7181" max="7181" width="15.85546875" customWidth="1"/>
    <col min="7182" max="7182" width="14.42578125" customWidth="1"/>
    <col min="7183" max="7183" width="14.28515625" customWidth="1"/>
    <col min="7184" max="7184" width="15.7109375" customWidth="1"/>
    <col min="7185" max="7185" width="14.85546875" customWidth="1"/>
    <col min="7186" max="7186" width="15" customWidth="1"/>
    <col min="7425" max="7425" width="9.140625" customWidth="1"/>
    <col min="7426" max="7426" width="46.5703125" customWidth="1"/>
    <col min="7427" max="7427" width="15" customWidth="1"/>
    <col min="7428" max="7428" width="13.140625" customWidth="1"/>
    <col min="7429" max="7429" width="16.5703125" customWidth="1"/>
    <col min="7430" max="7430" width="15.140625" customWidth="1"/>
    <col min="7431" max="7431" width="14.140625" customWidth="1"/>
    <col min="7432" max="7432" width="11.5703125" customWidth="1"/>
    <col min="7433" max="7433" width="15" customWidth="1"/>
    <col min="7434" max="7434" width="14.140625" customWidth="1"/>
    <col min="7435" max="7435" width="14.5703125" customWidth="1"/>
    <col min="7436" max="7436" width="15.140625" customWidth="1"/>
    <col min="7437" max="7437" width="15.85546875" customWidth="1"/>
    <col min="7438" max="7438" width="14.42578125" customWidth="1"/>
    <col min="7439" max="7439" width="14.28515625" customWidth="1"/>
    <col min="7440" max="7440" width="15.7109375" customWidth="1"/>
    <col min="7441" max="7441" width="14.85546875" customWidth="1"/>
    <col min="7442" max="7442" width="15" customWidth="1"/>
    <col min="7681" max="7681" width="9.140625" customWidth="1"/>
    <col min="7682" max="7682" width="46.5703125" customWidth="1"/>
    <col min="7683" max="7683" width="15" customWidth="1"/>
    <col min="7684" max="7684" width="13.140625" customWidth="1"/>
    <col min="7685" max="7685" width="16.5703125" customWidth="1"/>
    <col min="7686" max="7686" width="15.140625" customWidth="1"/>
    <col min="7687" max="7687" width="14.140625" customWidth="1"/>
    <col min="7688" max="7688" width="11.5703125" customWidth="1"/>
    <col min="7689" max="7689" width="15" customWidth="1"/>
    <col min="7690" max="7690" width="14.140625" customWidth="1"/>
    <col min="7691" max="7691" width="14.5703125" customWidth="1"/>
    <col min="7692" max="7692" width="15.140625" customWidth="1"/>
    <col min="7693" max="7693" width="15.85546875" customWidth="1"/>
    <col min="7694" max="7694" width="14.42578125" customWidth="1"/>
    <col min="7695" max="7695" width="14.28515625" customWidth="1"/>
    <col min="7696" max="7696" width="15.7109375" customWidth="1"/>
    <col min="7697" max="7697" width="14.85546875" customWidth="1"/>
    <col min="7698" max="7698" width="15" customWidth="1"/>
    <col min="7937" max="7937" width="9.140625" customWidth="1"/>
    <col min="7938" max="7938" width="46.5703125" customWidth="1"/>
    <col min="7939" max="7939" width="15" customWidth="1"/>
    <col min="7940" max="7940" width="13.140625" customWidth="1"/>
    <col min="7941" max="7941" width="16.5703125" customWidth="1"/>
    <col min="7942" max="7942" width="15.140625" customWidth="1"/>
    <col min="7943" max="7943" width="14.140625" customWidth="1"/>
    <col min="7944" max="7944" width="11.5703125" customWidth="1"/>
    <col min="7945" max="7945" width="15" customWidth="1"/>
    <col min="7946" max="7946" width="14.140625" customWidth="1"/>
    <col min="7947" max="7947" width="14.5703125" customWidth="1"/>
    <col min="7948" max="7948" width="15.140625" customWidth="1"/>
    <col min="7949" max="7949" width="15.85546875" customWidth="1"/>
    <col min="7950" max="7950" width="14.42578125" customWidth="1"/>
    <col min="7951" max="7951" width="14.28515625" customWidth="1"/>
    <col min="7952" max="7952" width="15.7109375" customWidth="1"/>
    <col min="7953" max="7953" width="14.85546875" customWidth="1"/>
    <col min="7954" max="7954" width="15" customWidth="1"/>
    <col min="8193" max="8193" width="9.140625" customWidth="1"/>
    <col min="8194" max="8194" width="46.5703125" customWidth="1"/>
    <col min="8195" max="8195" width="15" customWidth="1"/>
    <col min="8196" max="8196" width="13.140625" customWidth="1"/>
    <col min="8197" max="8197" width="16.5703125" customWidth="1"/>
    <col min="8198" max="8198" width="15.140625" customWidth="1"/>
    <col min="8199" max="8199" width="14.140625" customWidth="1"/>
    <col min="8200" max="8200" width="11.5703125" customWidth="1"/>
    <col min="8201" max="8201" width="15" customWidth="1"/>
    <col min="8202" max="8202" width="14.140625" customWidth="1"/>
    <col min="8203" max="8203" width="14.5703125" customWidth="1"/>
    <col min="8204" max="8204" width="15.140625" customWidth="1"/>
    <col min="8205" max="8205" width="15.85546875" customWidth="1"/>
    <col min="8206" max="8206" width="14.42578125" customWidth="1"/>
    <col min="8207" max="8207" width="14.28515625" customWidth="1"/>
    <col min="8208" max="8208" width="15.7109375" customWidth="1"/>
    <col min="8209" max="8209" width="14.85546875" customWidth="1"/>
    <col min="8210" max="8210" width="15" customWidth="1"/>
    <col min="8449" max="8449" width="9.140625" customWidth="1"/>
    <col min="8450" max="8450" width="46.5703125" customWidth="1"/>
    <col min="8451" max="8451" width="15" customWidth="1"/>
    <col min="8452" max="8452" width="13.140625" customWidth="1"/>
    <col min="8453" max="8453" width="16.5703125" customWidth="1"/>
    <col min="8454" max="8454" width="15.140625" customWidth="1"/>
    <col min="8455" max="8455" width="14.140625" customWidth="1"/>
    <col min="8456" max="8456" width="11.5703125" customWidth="1"/>
    <col min="8457" max="8457" width="15" customWidth="1"/>
    <col min="8458" max="8458" width="14.140625" customWidth="1"/>
    <col min="8459" max="8459" width="14.5703125" customWidth="1"/>
    <col min="8460" max="8460" width="15.140625" customWidth="1"/>
    <col min="8461" max="8461" width="15.85546875" customWidth="1"/>
    <col min="8462" max="8462" width="14.42578125" customWidth="1"/>
    <col min="8463" max="8463" width="14.28515625" customWidth="1"/>
    <col min="8464" max="8464" width="15.7109375" customWidth="1"/>
    <col min="8465" max="8465" width="14.85546875" customWidth="1"/>
    <col min="8466" max="8466" width="15" customWidth="1"/>
    <col min="8705" max="8705" width="9.140625" customWidth="1"/>
    <col min="8706" max="8706" width="46.5703125" customWidth="1"/>
    <col min="8707" max="8707" width="15" customWidth="1"/>
    <col min="8708" max="8708" width="13.140625" customWidth="1"/>
    <col min="8709" max="8709" width="16.5703125" customWidth="1"/>
    <col min="8710" max="8710" width="15.140625" customWidth="1"/>
    <col min="8711" max="8711" width="14.140625" customWidth="1"/>
    <col min="8712" max="8712" width="11.5703125" customWidth="1"/>
    <col min="8713" max="8713" width="15" customWidth="1"/>
    <col min="8714" max="8714" width="14.140625" customWidth="1"/>
    <col min="8715" max="8715" width="14.5703125" customWidth="1"/>
    <col min="8716" max="8716" width="15.140625" customWidth="1"/>
    <col min="8717" max="8717" width="15.85546875" customWidth="1"/>
    <col min="8718" max="8718" width="14.42578125" customWidth="1"/>
    <col min="8719" max="8719" width="14.28515625" customWidth="1"/>
    <col min="8720" max="8720" width="15.7109375" customWidth="1"/>
    <col min="8721" max="8721" width="14.85546875" customWidth="1"/>
    <col min="8722" max="8722" width="15" customWidth="1"/>
    <col min="8961" max="8961" width="9.140625" customWidth="1"/>
    <col min="8962" max="8962" width="46.5703125" customWidth="1"/>
    <col min="8963" max="8963" width="15" customWidth="1"/>
    <col min="8964" max="8964" width="13.140625" customWidth="1"/>
    <col min="8965" max="8965" width="16.5703125" customWidth="1"/>
    <col min="8966" max="8966" width="15.140625" customWidth="1"/>
    <col min="8967" max="8967" width="14.140625" customWidth="1"/>
    <col min="8968" max="8968" width="11.5703125" customWidth="1"/>
    <col min="8969" max="8969" width="15" customWidth="1"/>
    <col min="8970" max="8970" width="14.140625" customWidth="1"/>
    <col min="8971" max="8971" width="14.5703125" customWidth="1"/>
    <col min="8972" max="8972" width="15.140625" customWidth="1"/>
    <col min="8973" max="8973" width="15.85546875" customWidth="1"/>
    <col min="8974" max="8974" width="14.42578125" customWidth="1"/>
    <col min="8975" max="8975" width="14.28515625" customWidth="1"/>
    <col min="8976" max="8976" width="15.7109375" customWidth="1"/>
    <col min="8977" max="8977" width="14.85546875" customWidth="1"/>
    <col min="8978" max="8978" width="15" customWidth="1"/>
    <col min="9217" max="9217" width="9.140625" customWidth="1"/>
    <col min="9218" max="9218" width="46.5703125" customWidth="1"/>
    <col min="9219" max="9219" width="15" customWidth="1"/>
    <col min="9220" max="9220" width="13.140625" customWidth="1"/>
    <col min="9221" max="9221" width="16.5703125" customWidth="1"/>
    <col min="9222" max="9222" width="15.140625" customWidth="1"/>
    <col min="9223" max="9223" width="14.140625" customWidth="1"/>
    <col min="9224" max="9224" width="11.5703125" customWidth="1"/>
    <col min="9225" max="9225" width="15" customWidth="1"/>
    <col min="9226" max="9226" width="14.140625" customWidth="1"/>
    <col min="9227" max="9227" width="14.5703125" customWidth="1"/>
    <col min="9228" max="9228" width="15.140625" customWidth="1"/>
    <col min="9229" max="9229" width="15.85546875" customWidth="1"/>
    <col min="9230" max="9230" width="14.42578125" customWidth="1"/>
    <col min="9231" max="9231" width="14.28515625" customWidth="1"/>
    <col min="9232" max="9232" width="15.7109375" customWidth="1"/>
    <col min="9233" max="9233" width="14.85546875" customWidth="1"/>
    <col min="9234" max="9234" width="15" customWidth="1"/>
    <col min="9473" max="9473" width="9.140625" customWidth="1"/>
    <col min="9474" max="9474" width="46.5703125" customWidth="1"/>
    <col min="9475" max="9475" width="15" customWidth="1"/>
    <col min="9476" max="9476" width="13.140625" customWidth="1"/>
    <col min="9477" max="9477" width="16.5703125" customWidth="1"/>
    <col min="9478" max="9478" width="15.140625" customWidth="1"/>
    <col min="9479" max="9479" width="14.140625" customWidth="1"/>
    <col min="9480" max="9480" width="11.5703125" customWidth="1"/>
    <col min="9481" max="9481" width="15" customWidth="1"/>
    <col min="9482" max="9482" width="14.140625" customWidth="1"/>
    <col min="9483" max="9483" width="14.5703125" customWidth="1"/>
    <col min="9484" max="9484" width="15.140625" customWidth="1"/>
    <col min="9485" max="9485" width="15.85546875" customWidth="1"/>
    <col min="9486" max="9486" width="14.42578125" customWidth="1"/>
    <col min="9487" max="9487" width="14.28515625" customWidth="1"/>
    <col min="9488" max="9488" width="15.7109375" customWidth="1"/>
    <col min="9489" max="9489" width="14.85546875" customWidth="1"/>
    <col min="9490" max="9490" width="15" customWidth="1"/>
    <col min="9729" max="9729" width="9.140625" customWidth="1"/>
    <col min="9730" max="9730" width="46.5703125" customWidth="1"/>
    <col min="9731" max="9731" width="15" customWidth="1"/>
    <col min="9732" max="9732" width="13.140625" customWidth="1"/>
    <col min="9733" max="9733" width="16.5703125" customWidth="1"/>
    <col min="9734" max="9734" width="15.140625" customWidth="1"/>
    <col min="9735" max="9735" width="14.140625" customWidth="1"/>
    <col min="9736" max="9736" width="11.5703125" customWidth="1"/>
    <col min="9737" max="9737" width="15" customWidth="1"/>
    <col min="9738" max="9738" width="14.140625" customWidth="1"/>
    <col min="9739" max="9739" width="14.5703125" customWidth="1"/>
    <col min="9740" max="9740" width="15.140625" customWidth="1"/>
    <col min="9741" max="9741" width="15.85546875" customWidth="1"/>
    <col min="9742" max="9742" width="14.42578125" customWidth="1"/>
    <col min="9743" max="9743" width="14.28515625" customWidth="1"/>
    <col min="9744" max="9744" width="15.7109375" customWidth="1"/>
    <col min="9745" max="9745" width="14.85546875" customWidth="1"/>
    <col min="9746" max="9746" width="15" customWidth="1"/>
    <col min="9985" max="9985" width="9.140625" customWidth="1"/>
    <col min="9986" max="9986" width="46.5703125" customWidth="1"/>
    <col min="9987" max="9987" width="15" customWidth="1"/>
    <col min="9988" max="9988" width="13.140625" customWidth="1"/>
    <col min="9989" max="9989" width="16.5703125" customWidth="1"/>
    <col min="9990" max="9990" width="15.140625" customWidth="1"/>
    <col min="9991" max="9991" width="14.140625" customWidth="1"/>
    <col min="9992" max="9992" width="11.5703125" customWidth="1"/>
    <col min="9993" max="9993" width="15" customWidth="1"/>
    <col min="9994" max="9994" width="14.140625" customWidth="1"/>
    <col min="9995" max="9995" width="14.5703125" customWidth="1"/>
    <col min="9996" max="9996" width="15.140625" customWidth="1"/>
    <col min="9997" max="9997" width="15.85546875" customWidth="1"/>
    <col min="9998" max="9998" width="14.42578125" customWidth="1"/>
    <col min="9999" max="9999" width="14.28515625" customWidth="1"/>
    <col min="10000" max="10000" width="15.7109375" customWidth="1"/>
    <col min="10001" max="10001" width="14.85546875" customWidth="1"/>
    <col min="10002" max="10002" width="15" customWidth="1"/>
    <col min="10241" max="10241" width="9.140625" customWidth="1"/>
    <col min="10242" max="10242" width="46.5703125" customWidth="1"/>
    <col min="10243" max="10243" width="15" customWidth="1"/>
    <col min="10244" max="10244" width="13.140625" customWidth="1"/>
    <col min="10245" max="10245" width="16.5703125" customWidth="1"/>
    <col min="10246" max="10246" width="15.140625" customWidth="1"/>
    <col min="10247" max="10247" width="14.140625" customWidth="1"/>
    <col min="10248" max="10248" width="11.5703125" customWidth="1"/>
    <col min="10249" max="10249" width="15" customWidth="1"/>
    <col min="10250" max="10250" width="14.140625" customWidth="1"/>
    <col min="10251" max="10251" width="14.5703125" customWidth="1"/>
    <col min="10252" max="10252" width="15.140625" customWidth="1"/>
    <col min="10253" max="10253" width="15.85546875" customWidth="1"/>
    <col min="10254" max="10254" width="14.42578125" customWidth="1"/>
    <col min="10255" max="10255" width="14.28515625" customWidth="1"/>
    <col min="10256" max="10256" width="15.7109375" customWidth="1"/>
    <col min="10257" max="10257" width="14.85546875" customWidth="1"/>
    <col min="10258" max="10258" width="15" customWidth="1"/>
    <col min="10497" max="10497" width="9.140625" customWidth="1"/>
    <col min="10498" max="10498" width="46.5703125" customWidth="1"/>
    <col min="10499" max="10499" width="15" customWidth="1"/>
    <col min="10500" max="10500" width="13.140625" customWidth="1"/>
    <col min="10501" max="10501" width="16.5703125" customWidth="1"/>
    <col min="10502" max="10502" width="15.140625" customWidth="1"/>
    <col min="10503" max="10503" width="14.140625" customWidth="1"/>
    <col min="10504" max="10504" width="11.5703125" customWidth="1"/>
    <col min="10505" max="10505" width="15" customWidth="1"/>
    <col min="10506" max="10506" width="14.140625" customWidth="1"/>
    <col min="10507" max="10507" width="14.5703125" customWidth="1"/>
    <col min="10508" max="10508" width="15.140625" customWidth="1"/>
    <col min="10509" max="10509" width="15.85546875" customWidth="1"/>
    <col min="10510" max="10510" width="14.42578125" customWidth="1"/>
    <col min="10511" max="10511" width="14.28515625" customWidth="1"/>
    <col min="10512" max="10512" width="15.7109375" customWidth="1"/>
    <col min="10513" max="10513" width="14.85546875" customWidth="1"/>
    <col min="10514" max="10514" width="15" customWidth="1"/>
    <col min="10753" max="10753" width="9.140625" customWidth="1"/>
    <col min="10754" max="10754" width="46.5703125" customWidth="1"/>
    <col min="10755" max="10755" width="15" customWidth="1"/>
    <col min="10756" max="10756" width="13.140625" customWidth="1"/>
    <col min="10757" max="10757" width="16.5703125" customWidth="1"/>
    <col min="10758" max="10758" width="15.140625" customWidth="1"/>
    <col min="10759" max="10759" width="14.140625" customWidth="1"/>
    <col min="10760" max="10760" width="11.5703125" customWidth="1"/>
    <col min="10761" max="10761" width="15" customWidth="1"/>
    <col min="10762" max="10762" width="14.140625" customWidth="1"/>
    <col min="10763" max="10763" width="14.5703125" customWidth="1"/>
    <col min="10764" max="10764" width="15.140625" customWidth="1"/>
    <col min="10765" max="10765" width="15.85546875" customWidth="1"/>
    <col min="10766" max="10766" width="14.42578125" customWidth="1"/>
    <col min="10767" max="10767" width="14.28515625" customWidth="1"/>
    <col min="10768" max="10768" width="15.7109375" customWidth="1"/>
    <col min="10769" max="10769" width="14.85546875" customWidth="1"/>
    <col min="10770" max="10770" width="15" customWidth="1"/>
    <col min="11009" max="11009" width="9.140625" customWidth="1"/>
    <col min="11010" max="11010" width="46.5703125" customWidth="1"/>
    <col min="11011" max="11011" width="15" customWidth="1"/>
    <col min="11012" max="11012" width="13.140625" customWidth="1"/>
    <col min="11013" max="11013" width="16.5703125" customWidth="1"/>
    <col min="11014" max="11014" width="15.140625" customWidth="1"/>
    <col min="11015" max="11015" width="14.140625" customWidth="1"/>
    <col min="11016" max="11016" width="11.5703125" customWidth="1"/>
    <col min="11017" max="11017" width="15" customWidth="1"/>
    <col min="11018" max="11018" width="14.140625" customWidth="1"/>
    <col min="11019" max="11019" width="14.5703125" customWidth="1"/>
    <col min="11020" max="11020" width="15.140625" customWidth="1"/>
    <col min="11021" max="11021" width="15.85546875" customWidth="1"/>
    <col min="11022" max="11022" width="14.42578125" customWidth="1"/>
    <col min="11023" max="11023" width="14.28515625" customWidth="1"/>
    <col min="11024" max="11024" width="15.7109375" customWidth="1"/>
    <col min="11025" max="11025" width="14.85546875" customWidth="1"/>
    <col min="11026" max="11026" width="15" customWidth="1"/>
    <col min="11265" max="11265" width="9.140625" customWidth="1"/>
    <col min="11266" max="11266" width="46.5703125" customWidth="1"/>
    <col min="11267" max="11267" width="15" customWidth="1"/>
    <col min="11268" max="11268" width="13.140625" customWidth="1"/>
    <col min="11269" max="11269" width="16.5703125" customWidth="1"/>
    <col min="11270" max="11270" width="15.140625" customWidth="1"/>
    <col min="11271" max="11271" width="14.140625" customWidth="1"/>
    <col min="11272" max="11272" width="11.5703125" customWidth="1"/>
    <col min="11273" max="11273" width="15" customWidth="1"/>
    <col min="11274" max="11274" width="14.140625" customWidth="1"/>
    <col min="11275" max="11275" width="14.5703125" customWidth="1"/>
    <col min="11276" max="11276" width="15.140625" customWidth="1"/>
    <col min="11277" max="11277" width="15.85546875" customWidth="1"/>
    <col min="11278" max="11278" width="14.42578125" customWidth="1"/>
    <col min="11279" max="11279" width="14.28515625" customWidth="1"/>
    <col min="11280" max="11280" width="15.7109375" customWidth="1"/>
    <col min="11281" max="11281" width="14.85546875" customWidth="1"/>
    <col min="11282" max="11282" width="15" customWidth="1"/>
    <col min="11521" max="11521" width="9.140625" customWidth="1"/>
    <col min="11522" max="11522" width="46.5703125" customWidth="1"/>
    <col min="11523" max="11523" width="15" customWidth="1"/>
    <col min="11524" max="11524" width="13.140625" customWidth="1"/>
    <col min="11525" max="11525" width="16.5703125" customWidth="1"/>
    <col min="11526" max="11526" width="15.140625" customWidth="1"/>
    <col min="11527" max="11527" width="14.140625" customWidth="1"/>
    <col min="11528" max="11528" width="11.5703125" customWidth="1"/>
    <col min="11529" max="11529" width="15" customWidth="1"/>
    <col min="11530" max="11530" width="14.140625" customWidth="1"/>
    <col min="11531" max="11531" width="14.5703125" customWidth="1"/>
    <col min="11532" max="11532" width="15.140625" customWidth="1"/>
    <col min="11533" max="11533" width="15.85546875" customWidth="1"/>
    <col min="11534" max="11534" width="14.42578125" customWidth="1"/>
    <col min="11535" max="11535" width="14.28515625" customWidth="1"/>
    <col min="11536" max="11536" width="15.7109375" customWidth="1"/>
    <col min="11537" max="11537" width="14.85546875" customWidth="1"/>
    <col min="11538" max="11538" width="15" customWidth="1"/>
    <col min="11777" max="11777" width="9.140625" customWidth="1"/>
    <col min="11778" max="11778" width="46.5703125" customWidth="1"/>
    <col min="11779" max="11779" width="15" customWidth="1"/>
    <col min="11780" max="11780" width="13.140625" customWidth="1"/>
    <col min="11781" max="11781" width="16.5703125" customWidth="1"/>
    <col min="11782" max="11782" width="15.140625" customWidth="1"/>
    <col min="11783" max="11783" width="14.140625" customWidth="1"/>
    <col min="11784" max="11784" width="11.5703125" customWidth="1"/>
    <col min="11785" max="11785" width="15" customWidth="1"/>
    <col min="11786" max="11786" width="14.140625" customWidth="1"/>
    <col min="11787" max="11787" width="14.5703125" customWidth="1"/>
    <col min="11788" max="11788" width="15.140625" customWidth="1"/>
    <col min="11789" max="11789" width="15.85546875" customWidth="1"/>
    <col min="11790" max="11790" width="14.42578125" customWidth="1"/>
    <col min="11791" max="11791" width="14.28515625" customWidth="1"/>
    <col min="11792" max="11792" width="15.7109375" customWidth="1"/>
    <col min="11793" max="11793" width="14.85546875" customWidth="1"/>
    <col min="11794" max="11794" width="15" customWidth="1"/>
    <col min="12033" max="12033" width="9.140625" customWidth="1"/>
    <col min="12034" max="12034" width="46.5703125" customWidth="1"/>
    <col min="12035" max="12035" width="15" customWidth="1"/>
    <col min="12036" max="12036" width="13.140625" customWidth="1"/>
    <col min="12037" max="12037" width="16.5703125" customWidth="1"/>
    <col min="12038" max="12038" width="15.140625" customWidth="1"/>
    <col min="12039" max="12039" width="14.140625" customWidth="1"/>
    <col min="12040" max="12040" width="11.5703125" customWidth="1"/>
    <col min="12041" max="12041" width="15" customWidth="1"/>
    <col min="12042" max="12042" width="14.140625" customWidth="1"/>
    <col min="12043" max="12043" width="14.5703125" customWidth="1"/>
    <col min="12044" max="12044" width="15.140625" customWidth="1"/>
    <col min="12045" max="12045" width="15.85546875" customWidth="1"/>
    <col min="12046" max="12046" width="14.42578125" customWidth="1"/>
    <col min="12047" max="12047" width="14.28515625" customWidth="1"/>
    <col min="12048" max="12048" width="15.7109375" customWidth="1"/>
    <col min="12049" max="12049" width="14.85546875" customWidth="1"/>
    <col min="12050" max="12050" width="15" customWidth="1"/>
    <col min="12289" max="12289" width="9.140625" customWidth="1"/>
    <col min="12290" max="12290" width="46.5703125" customWidth="1"/>
    <col min="12291" max="12291" width="15" customWidth="1"/>
    <col min="12292" max="12292" width="13.140625" customWidth="1"/>
    <col min="12293" max="12293" width="16.5703125" customWidth="1"/>
    <col min="12294" max="12294" width="15.140625" customWidth="1"/>
    <col min="12295" max="12295" width="14.140625" customWidth="1"/>
    <col min="12296" max="12296" width="11.5703125" customWidth="1"/>
    <col min="12297" max="12297" width="15" customWidth="1"/>
    <col min="12298" max="12298" width="14.140625" customWidth="1"/>
    <col min="12299" max="12299" width="14.5703125" customWidth="1"/>
    <col min="12300" max="12300" width="15.140625" customWidth="1"/>
    <col min="12301" max="12301" width="15.85546875" customWidth="1"/>
    <col min="12302" max="12302" width="14.42578125" customWidth="1"/>
    <col min="12303" max="12303" width="14.28515625" customWidth="1"/>
    <col min="12304" max="12304" width="15.7109375" customWidth="1"/>
    <col min="12305" max="12305" width="14.85546875" customWidth="1"/>
    <col min="12306" max="12306" width="15" customWidth="1"/>
    <col min="12545" max="12545" width="9.140625" customWidth="1"/>
    <col min="12546" max="12546" width="46.5703125" customWidth="1"/>
    <col min="12547" max="12547" width="15" customWidth="1"/>
    <col min="12548" max="12548" width="13.140625" customWidth="1"/>
    <col min="12549" max="12549" width="16.5703125" customWidth="1"/>
    <col min="12550" max="12550" width="15.140625" customWidth="1"/>
    <col min="12551" max="12551" width="14.140625" customWidth="1"/>
    <col min="12552" max="12552" width="11.5703125" customWidth="1"/>
    <col min="12553" max="12553" width="15" customWidth="1"/>
    <col min="12554" max="12554" width="14.140625" customWidth="1"/>
    <col min="12555" max="12555" width="14.5703125" customWidth="1"/>
    <col min="12556" max="12556" width="15.140625" customWidth="1"/>
    <col min="12557" max="12557" width="15.85546875" customWidth="1"/>
    <col min="12558" max="12558" width="14.42578125" customWidth="1"/>
    <col min="12559" max="12559" width="14.28515625" customWidth="1"/>
    <col min="12560" max="12560" width="15.7109375" customWidth="1"/>
    <col min="12561" max="12561" width="14.85546875" customWidth="1"/>
    <col min="12562" max="12562" width="15" customWidth="1"/>
    <col min="12801" max="12801" width="9.140625" customWidth="1"/>
    <col min="12802" max="12802" width="46.5703125" customWidth="1"/>
    <col min="12803" max="12803" width="15" customWidth="1"/>
    <col min="12804" max="12804" width="13.140625" customWidth="1"/>
    <col min="12805" max="12805" width="16.5703125" customWidth="1"/>
    <col min="12806" max="12806" width="15.140625" customWidth="1"/>
    <col min="12807" max="12807" width="14.140625" customWidth="1"/>
    <col min="12808" max="12808" width="11.5703125" customWidth="1"/>
    <col min="12809" max="12809" width="15" customWidth="1"/>
    <col min="12810" max="12810" width="14.140625" customWidth="1"/>
    <col min="12811" max="12811" width="14.5703125" customWidth="1"/>
    <col min="12812" max="12812" width="15.140625" customWidth="1"/>
    <col min="12813" max="12813" width="15.85546875" customWidth="1"/>
    <col min="12814" max="12814" width="14.42578125" customWidth="1"/>
    <col min="12815" max="12815" width="14.28515625" customWidth="1"/>
    <col min="12816" max="12816" width="15.7109375" customWidth="1"/>
    <col min="12817" max="12817" width="14.85546875" customWidth="1"/>
    <col min="12818" max="12818" width="15" customWidth="1"/>
    <col min="13057" max="13057" width="9.140625" customWidth="1"/>
    <col min="13058" max="13058" width="46.5703125" customWidth="1"/>
    <col min="13059" max="13059" width="15" customWidth="1"/>
    <col min="13060" max="13060" width="13.140625" customWidth="1"/>
    <col min="13061" max="13061" width="16.5703125" customWidth="1"/>
    <col min="13062" max="13062" width="15.140625" customWidth="1"/>
    <col min="13063" max="13063" width="14.140625" customWidth="1"/>
    <col min="13064" max="13064" width="11.5703125" customWidth="1"/>
    <col min="13065" max="13065" width="15" customWidth="1"/>
    <col min="13066" max="13066" width="14.140625" customWidth="1"/>
    <col min="13067" max="13067" width="14.5703125" customWidth="1"/>
    <col min="13068" max="13068" width="15.140625" customWidth="1"/>
    <col min="13069" max="13069" width="15.85546875" customWidth="1"/>
    <col min="13070" max="13070" width="14.42578125" customWidth="1"/>
    <col min="13071" max="13071" width="14.28515625" customWidth="1"/>
    <col min="13072" max="13072" width="15.7109375" customWidth="1"/>
    <col min="13073" max="13073" width="14.85546875" customWidth="1"/>
    <col min="13074" max="13074" width="15" customWidth="1"/>
    <col min="13313" max="13313" width="9.140625" customWidth="1"/>
    <col min="13314" max="13314" width="46.5703125" customWidth="1"/>
    <col min="13315" max="13315" width="15" customWidth="1"/>
    <col min="13316" max="13316" width="13.140625" customWidth="1"/>
    <col min="13317" max="13317" width="16.5703125" customWidth="1"/>
    <col min="13318" max="13318" width="15.140625" customWidth="1"/>
    <col min="13319" max="13319" width="14.140625" customWidth="1"/>
    <col min="13320" max="13320" width="11.5703125" customWidth="1"/>
    <col min="13321" max="13321" width="15" customWidth="1"/>
    <col min="13322" max="13322" width="14.140625" customWidth="1"/>
    <col min="13323" max="13323" width="14.5703125" customWidth="1"/>
    <col min="13324" max="13324" width="15.140625" customWidth="1"/>
    <col min="13325" max="13325" width="15.85546875" customWidth="1"/>
    <col min="13326" max="13326" width="14.42578125" customWidth="1"/>
    <col min="13327" max="13327" width="14.28515625" customWidth="1"/>
    <col min="13328" max="13328" width="15.7109375" customWidth="1"/>
    <col min="13329" max="13329" width="14.85546875" customWidth="1"/>
    <col min="13330" max="13330" width="15" customWidth="1"/>
    <col min="13569" max="13569" width="9.140625" customWidth="1"/>
    <col min="13570" max="13570" width="46.5703125" customWidth="1"/>
    <col min="13571" max="13571" width="15" customWidth="1"/>
    <col min="13572" max="13572" width="13.140625" customWidth="1"/>
    <col min="13573" max="13573" width="16.5703125" customWidth="1"/>
    <col min="13574" max="13574" width="15.140625" customWidth="1"/>
    <col min="13575" max="13575" width="14.140625" customWidth="1"/>
    <col min="13576" max="13576" width="11.5703125" customWidth="1"/>
    <col min="13577" max="13577" width="15" customWidth="1"/>
    <col min="13578" max="13578" width="14.140625" customWidth="1"/>
    <col min="13579" max="13579" width="14.5703125" customWidth="1"/>
    <col min="13580" max="13580" width="15.140625" customWidth="1"/>
    <col min="13581" max="13581" width="15.85546875" customWidth="1"/>
    <col min="13582" max="13582" width="14.42578125" customWidth="1"/>
    <col min="13583" max="13583" width="14.28515625" customWidth="1"/>
    <col min="13584" max="13584" width="15.7109375" customWidth="1"/>
    <col min="13585" max="13585" width="14.85546875" customWidth="1"/>
    <col min="13586" max="13586" width="15" customWidth="1"/>
    <col min="13825" max="13825" width="9.140625" customWidth="1"/>
    <col min="13826" max="13826" width="46.5703125" customWidth="1"/>
    <col min="13827" max="13827" width="15" customWidth="1"/>
    <col min="13828" max="13828" width="13.140625" customWidth="1"/>
    <col min="13829" max="13829" width="16.5703125" customWidth="1"/>
    <col min="13830" max="13830" width="15.140625" customWidth="1"/>
    <col min="13831" max="13831" width="14.140625" customWidth="1"/>
    <col min="13832" max="13832" width="11.5703125" customWidth="1"/>
    <col min="13833" max="13833" width="15" customWidth="1"/>
    <col min="13834" max="13834" width="14.140625" customWidth="1"/>
    <col min="13835" max="13835" width="14.5703125" customWidth="1"/>
    <col min="13836" max="13836" width="15.140625" customWidth="1"/>
    <col min="13837" max="13837" width="15.85546875" customWidth="1"/>
    <col min="13838" max="13838" width="14.42578125" customWidth="1"/>
    <col min="13839" max="13839" width="14.28515625" customWidth="1"/>
    <col min="13840" max="13840" width="15.7109375" customWidth="1"/>
    <col min="13841" max="13841" width="14.85546875" customWidth="1"/>
    <col min="13842" max="13842" width="15" customWidth="1"/>
    <col min="14081" max="14081" width="9.140625" customWidth="1"/>
    <col min="14082" max="14082" width="46.5703125" customWidth="1"/>
    <col min="14083" max="14083" width="15" customWidth="1"/>
    <col min="14084" max="14084" width="13.140625" customWidth="1"/>
    <col min="14085" max="14085" width="16.5703125" customWidth="1"/>
    <col min="14086" max="14086" width="15.140625" customWidth="1"/>
    <col min="14087" max="14087" width="14.140625" customWidth="1"/>
    <col min="14088" max="14088" width="11.5703125" customWidth="1"/>
    <col min="14089" max="14089" width="15" customWidth="1"/>
    <col min="14090" max="14090" width="14.140625" customWidth="1"/>
    <col min="14091" max="14091" width="14.5703125" customWidth="1"/>
    <col min="14092" max="14092" width="15.140625" customWidth="1"/>
    <col min="14093" max="14093" width="15.85546875" customWidth="1"/>
    <col min="14094" max="14094" width="14.42578125" customWidth="1"/>
    <col min="14095" max="14095" width="14.28515625" customWidth="1"/>
    <col min="14096" max="14096" width="15.7109375" customWidth="1"/>
    <col min="14097" max="14097" width="14.85546875" customWidth="1"/>
    <col min="14098" max="14098" width="15" customWidth="1"/>
    <col min="14337" max="14337" width="9.140625" customWidth="1"/>
    <col min="14338" max="14338" width="46.5703125" customWidth="1"/>
    <col min="14339" max="14339" width="15" customWidth="1"/>
    <col min="14340" max="14340" width="13.140625" customWidth="1"/>
    <col min="14341" max="14341" width="16.5703125" customWidth="1"/>
    <col min="14342" max="14342" width="15.140625" customWidth="1"/>
    <col min="14343" max="14343" width="14.140625" customWidth="1"/>
    <col min="14344" max="14344" width="11.5703125" customWidth="1"/>
    <col min="14345" max="14345" width="15" customWidth="1"/>
    <col min="14346" max="14346" width="14.140625" customWidth="1"/>
    <col min="14347" max="14347" width="14.5703125" customWidth="1"/>
    <col min="14348" max="14348" width="15.140625" customWidth="1"/>
    <col min="14349" max="14349" width="15.85546875" customWidth="1"/>
    <col min="14350" max="14350" width="14.42578125" customWidth="1"/>
    <col min="14351" max="14351" width="14.28515625" customWidth="1"/>
    <col min="14352" max="14352" width="15.7109375" customWidth="1"/>
    <col min="14353" max="14353" width="14.85546875" customWidth="1"/>
    <col min="14354" max="14354" width="15" customWidth="1"/>
    <col min="14593" max="14593" width="9.140625" customWidth="1"/>
    <col min="14594" max="14594" width="46.5703125" customWidth="1"/>
    <col min="14595" max="14595" width="15" customWidth="1"/>
    <col min="14596" max="14596" width="13.140625" customWidth="1"/>
    <col min="14597" max="14597" width="16.5703125" customWidth="1"/>
    <col min="14598" max="14598" width="15.140625" customWidth="1"/>
    <col min="14599" max="14599" width="14.140625" customWidth="1"/>
    <col min="14600" max="14600" width="11.5703125" customWidth="1"/>
    <col min="14601" max="14601" width="15" customWidth="1"/>
    <col min="14602" max="14602" width="14.140625" customWidth="1"/>
    <col min="14603" max="14603" width="14.5703125" customWidth="1"/>
    <col min="14604" max="14604" width="15.140625" customWidth="1"/>
    <col min="14605" max="14605" width="15.85546875" customWidth="1"/>
    <col min="14606" max="14606" width="14.42578125" customWidth="1"/>
    <col min="14607" max="14607" width="14.28515625" customWidth="1"/>
    <col min="14608" max="14608" width="15.7109375" customWidth="1"/>
    <col min="14609" max="14609" width="14.85546875" customWidth="1"/>
    <col min="14610" max="14610" width="15" customWidth="1"/>
    <col min="14849" max="14849" width="9.140625" customWidth="1"/>
    <col min="14850" max="14850" width="46.5703125" customWidth="1"/>
    <col min="14851" max="14851" width="15" customWidth="1"/>
    <col min="14852" max="14852" width="13.140625" customWidth="1"/>
    <col min="14853" max="14853" width="16.5703125" customWidth="1"/>
    <col min="14854" max="14854" width="15.140625" customWidth="1"/>
    <col min="14855" max="14855" width="14.140625" customWidth="1"/>
    <col min="14856" max="14856" width="11.5703125" customWidth="1"/>
    <col min="14857" max="14857" width="15" customWidth="1"/>
    <col min="14858" max="14858" width="14.140625" customWidth="1"/>
    <col min="14859" max="14859" width="14.5703125" customWidth="1"/>
    <col min="14860" max="14860" width="15.140625" customWidth="1"/>
    <col min="14861" max="14861" width="15.85546875" customWidth="1"/>
    <col min="14862" max="14862" width="14.42578125" customWidth="1"/>
    <col min="14863" max="14863" width="14.28515625" customWidth="1"/>
    <col min="14864" max="14864" width="15.7109375" customWidth="1"/>
    <col min="14865" max="14865" width="14.85546875" customWidth="1"/>
    <col min="14866" max="14866" width="15" customWidth="1"/>
    <col min="15105" max="15105" width="9.140625" customWidth="1"/>
    <col min="15106" max="15106" width="46.5703125" customWidth="1"/>
    <col min="15107" max="15107" width="15" customWidth="1"/>
    <col min="15108" max="15108" width="13.140625" customWidth="1"/>
    <col min="15109" max="15109" width="16.5703125" customWidth="1"/>
    <col min="15110" max="15110" width="15.140625" customWidth="1"/>
    <col min="15111" max="15111" width="14.140625" customWidth="1"/>
    <col min="15112" max="15112" width="11.5703125" customWidth="1"/>
    <col min="15113" max="15113" width="15" customWidth="1"/>
    <col min="15114" max="15114" width="14.140625" customWidth="1"/>
    <col min="15115" max="15115" width="14.5703125" customWidth="1"/>
    <col min="15116" max="15116" width="15.140625" customWidth="1"/>
    <col min="15117" max="15117" width="15.85546875" customWidth="1"/>
    <col min="15118" max="15118" width="14.42578125" customWidth="1"/>
    <col min="15119" max="15119" width="14.28515625" customWidth="1"/>
    <col min="15120" max="15120" width="15.7109375" customWidth="1"/>
    <col min="15121" max="15121" width="14.85546875" customWidth="1"/>
    <col min="15122" max="15122" width="15" customWidth="1"/>
    <col min="15361" max="15361" width="9.140625" customWidth="1"/>
    <col min="15362" max="15362" width="46.5703125" customWidth="1"/>
    <col min="15363" max="15363" width="15" customWidth="1"/>
    <col min="15364" max="15364" width="13.140625" customWidth="1"/>
    <col min="15365" max="15365" width="16.5703125" customWidth="1"/>
    <col min="15366" max="15366" width="15.140625" customWidth="1"/>
    <col min="15367" max="15367" width="14.140625" customWidth="1"/>
    <col min="15368" max="15368" width="11.5703125" customWidth="1"/>
    <col min="15369" max="15369" width="15" customWidth="1"/>
    <col min="15370" max="15370" width="14.140625" customWidth="1"/>
    <col min="15371" max="15371" width="14.5703125" customWidth="1"/>
    <col min="15372" max="15372" width="15.140625" customWidth="1"/>
    <col min="15373" max="15373" width="15.85546875" customWidth="1"/>
    <col min="15374" max="15374" width="14.42578125" customWidth="1"/>
    <col min="15375" max="15375" width="14.28515625" customWidth="1"/>
    <col min="15376" max="15376" width="15.7109375" customWidth="1"/>
    <col min="15377" max="15377" width="14.85546875" customWidth="1"/>
    <col min="15378" max="15378" width="15" customWidth="1"/>
    <col min="15617" max="15617" width="9.140625" customWidth="1"/>
    <col min="15618" max="15618" width="46.5703125" customWidth="1"/>
    <col min="15619" max="15619" width="15" customWidth="1"/>
    <col min="15620" max="15620" width="13.140625" customWidth="1"/>
    <col min="15621" max="15621" width="16.5703125" customWidth="1"/>
    <col min="15622" max="15622" width="15.140625" customWidth="1"/>
    <col min="15623" max="15623" width="14.140625" customWidth="1"/>
    <col min="15624" max="15624" width="11.5703125" customWidth="1"/>
    <col min="15625" max="15625" width="15" customWidth="1"/>
    <col min="15626" max="15626" width="14.140625" customWidth="1"/>
    <col min="15627" max="15627" width="14.5703125" customWidth="1"/>
    <col min="15628" max="15628" width="15.140625" customWidth="1"/>
    <col min="15629" max="15629" width="15.85546875" customWidth="1"/>
    <col min="15630" max="15630" width="14.42578125" customWidth="1"/>
    <col min="15631" max="15631" width="14.28515625" customWidth="1"/>
    <col min="15632" max="15632" width="15.7109375" customWidth="1"/>
    <col min="15633" max="15633" width="14.85546875" customWidth="1"/>
    <col min="15634" max="15634" width="15" customWidth="1"/>
    <col min="15873" max="15873" width="9.140625" customWidth="1"/>
    <col min="15874" max="15874" width="46.5703125" customWidth="1"/>
    <col min="15875" max="15875" width="15" customWidth="1"/>
    <col min="15876" max="15876" width="13.140625" customWidth="1"/>
    <col min="15877" max="15877" width="16.5703125" customWidth="1"/>
    <col min="15878" max="15878" width="15.140625" customWidth="1"/>
    <col min="15879" max="15879" width="14.140625" customWidth="1"/>
    <col min="15880" max="15880" width="11.5703125" customWidth="1"/>
    <col min="15881" max="15881" width="15" customWidth="1"/>
    <col min="15882" max="15882" width="14.140625" customWidth="1"/>
    <col min="15883" max="15883" width="14.5703125" customWidth="1"/>
    <col min="15884" max="15884" width="15.140625" customWidth="1"/>
    <col min="15885" max="15885" width="15.85546875" customWidth="1"/>
    <col min="15886" max="15886" width="14.42578125" customWidth="1"/>
    <col min="15887" max="15887" width="14.28515625" customWidth="1"/>
    <col min="15888" max="15888" width="15.7109375" customWidth="1"/>
    <col min="15889" max="15889" width="14.85546875" customWidth="1"/>
    <col min="15890" max="15890" width="15" customWidth="1"/>
    <col min="16129" max="16129" width="9.140625" customWidth="1"/>
    <col min="16130" max="16130" width="46.5703125" customWidth="1"/>
    <col min="16131" max="16131" width="15" customWidth="1"/>
    <col min="16132" max="16132" width="13.140625" customWidth="1"/>
    <col min="16133" max="16133" width="16.5703125" customWidth="1"/>
    <col min="16134" max="16134" width="15.140625" customWidth="1"/>
    <col min="16135" max="16135" width="14.140625" customWidth="1"/>
    <col min="16136" max="16136" width="11.5703125" customWidth="1"/>
    <col min="16137" max="16137" width="15" customWidth="1"/>
    <col min="16138" max="16138" width="14.140625" customWidth="1"/>
    <col min="16139" max="16139" width="14.5703125" customWidth="1"/>
    <col min="16140" max="16140" width="15.140625" customWidth="1"/>
    <col min="16141" max="16141" width="15.85546875" customWidth="1"/>
    <col min="16142" max="16142" width="14.42578125" customWidth="1"/>
    <col min="16143" max="16143" width="14.28515625" customWidth="1"/>
    <col min="16144" max="16144" width="15.7109375" customWidth="1"/>
    <col min="16145" max="16145" width="14.85546875" customWidth="1"/>
    <col min="16146" max="16146" width="15" customWidth="1"/>
  </cols>
  <sheetData>
    <row r="1" spans="1:18" ht="20.25" x14ac:dyDescent="0.2">
      <c r="A1" s="1" t="s">
        <v>0</v>
      </c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2">
      <c r="A2" s="1" t="s">
        <v>1</v>
      </c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25" x14ac:dyDescent="0.2">
      <c r="A3" s="1" t="s">
        <v>2</v>
      </c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0.25" x14ac:dyDescent="0.2">
      <c r="A4" s="1" t="s">
        <v>3</v>
      </c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25" x14ac:dyDescent="0.2">
      <c r="A5" s="1" t="s">
        <v>4</v>
      </c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3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5"/>
      <c r="Q6" s="5"/>
      <c r="R6" s="5"/>
    </row>
    <row r="7" spans="1:18" s="9" customFormat="1" ht="120.75" customHeight="1" x14ac:dyDescent="0.2">
      <c r="A7" s="6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8" t="s">
        <v>20</v>
      </c>
      <c r="Q7" s="8" t="s">
        <v>21</v>
      </c>
      <c r="R7" s="8" t="s">
        <v>22</v>
      </c>
    </row>
    <row r="8" spans="1:18" s="14" customFormat="1" ht="27" customHeight="1" x14ac:dyDescent="0.2">
      <c r="A8" s="10"/>
      <c r="B8" s="10"/>
      <c r="C8" s="11">
        <v>1</v>
      </c>
      <c r="D8" s="12">
        <v>2</v>
      </c>
      <c r="E8" s="12">
        <v>3</v>
      </c>
      <c r="F8" s="11" t="s">
        <v>23</v>
      </c>
      <c r="G8" s="11">
        <v>5</v>
      </c>
      <c r="H8" s="11">
        <v>6</v>
      </c>
      <c r="I8" s="11">
        <v>7</v>
      </c>
      <c r="J8" s="11">
        <v>8</v>
      </c>
      <c r="K8" s="11" t="s">
        <v>24</v>
      </c>
      <c r="L8" s="11" t="s">
        <v>25</v>
      </c>
      <c r="M8" s="11" t="s">
        <v>26</v>
      </c>
      <c r="N8" s="11">
        <v>12</v>
      </c>
      <c r="O8" s="11" t="s">
        <v>27</v>
      </c>
      <c r="P8" s="13" t="s">
        <v>28</v>
      </c>
      <c r="Q8" s="13" t="s">
        <v>29</v>
      </c>
      <c r="R8" s="13" t="s">
        <v>30</v>
      </c>
    </row>
    <row r="9" spans="1:18" s="18" customFormat="1" ht="26.25" customHeight="1" x14ac:dyDescent="0.2">
      <c r="A9" s="15" t="s">
        <v>31</v>
      </c>
      <c r="B9" s="15"/>
      <c r="C9" s="16">
        <f>+C10+C178</f>
        <v>330000000</v>
      </c>
      <c r="D9" s="16">
        <f t="shared" ref="D9:O9" si="0">+D10+D178</f>
        <v>0</v>
      </c>
      <c r="E9" s="16">
        <f t="shared" si="0"/>
        <v>0</v>
      </c>
      <c r="F9" s="16">
        <f t="shared" si="0"/>
        <v>330000000</v>
      </c>
      <c r="G9" s="16">
        <f t="shared" si="0"/>
        <v>86379258</v>
      </c>
      <c r="H9" s="16">
        <f t="shared" si="0"/>
        <v>0</v>
      </c>
      <c r="I9" s="16">
        <f t="shared" si="0"/>
        <v>19469621.350000001</v>
      </c>
      <c r="J9" s="16">
        <f t="shared" si="0"/>
        <v>19469621.350000001</v>
      </c>
      <c r="K9" s="16">
        <f t="shared" si="0"/>
        <v>66909636.649999999</v>
      </c>
      <c r="L9" s="16">
        <f t="shared" si="0"/>
        <v>243620742</v>
      </c>
      <c r="M9" s="16">
        <f t="shared" si="0"/>
        <v>310530378.65000004</v>
      </c>
      <c r="N9" s="16">
        <f t="shared" si="0"/>
        <v>2285234.85</v>
      </c>
      <c r="O9" s="16">
        <f t="shared" si="0"/>
        <v>17184386.5</v>
      </c>
      <c r="P9" s="17">
        <f>+J9/G9*100</f>
        <v>22.539695061978886</v>
      </c>
      <c r="Q9" s="17">
        <f>+I9/F9*100</f>
        <v>5.8998852575757574</v>
      </c>
      <c r="R9" s="17">
        <f>+J9/F9*100</f>
        <v>5.8998852575757574</v>
      </c>
    </row>
    <row r="10" spans="1:18" s="22" customFormat="1" ht="24.75" customHeight="1" x14ac:dyDescent="0.2">
      <c r="A10" s="19" t="s">
        <v>32</v>
      </c>
      <c r="B10" s="19"/>
      <c r="C10" s="20">
        <f>+C11+C28+C74+C129+C151+C170+C173</f>
        <v>149047195</v>
      </c>
      <c r="D10" s="20">
        <f t="shared" ref="D10:O10" si="1">+D11+D28+D74+D129+D151+D170+D173</f>
        <v>0</v>
      </c>
      <c r="E10" s="20">
        <f t="shared" si="1"/>
        <v>0</v>
      </c>
      <c r="F10" s="20">
        <f t="shared" si="1"/>
        <v>149047195</v>
      </c>
      <c r="G10" s="20">
        <f t="shared" si="1"/>
        <v>44872874</v>
      </c>
      <c r="H10" s="20">
        <f t="shared" si="1"/>
        <v>0</v>
      </c>
      <c r="I10" s="20">
        <f t="shared" si="1"/>
        <v>10193361.420000002</v>
      </c>
      <c r="J10" s="20">
        <f t="shared" si="1"/>
        <v>10193361.420000002</v>
      </c>
      <c r="K10" s="20">
        <f t="shared" si="1"/>
        <v>34679512.579999998</v>
      </c>
      <c r="L10" s="20">
        <f t="shared" si="1"/>
        <v>104174321</v>
      </c>
      <c r="M10" s="20">
        <f t="shared" si="1"/>
        <v>138853833.58000004</v>
      </c>
      <c r="N10" s="20">
        <f t="shared" si="1"/>
        <v>2285234.85</v>
      </c>
      <c r="O10" s="20">
        <f t="shared" si="1"/>
        <v>7908126.5700000003</v>
      </c>
      <c r="P10" s="21">
        <f>+J10/G10*100</f>
        <v>22.716087719275574</v>
      </c>
      <c r="Q10" s="21">
        <f>+I10/F10*100</f>
        <v>6.839015937200295</v>
      </c>
      <c r="R10" s="21">
        <f>+J10/F10*100</f>
        <v>6.839015937200295</v>
      </c>
    </row>
    <row r="11" spans="1:18" s="26" customFormat="1" ht="23.25" customHeight="1" x14ac:dyDescent="0.2">
      <c r="A11" s="23"/>
      <c r="B11" s="23" t="s">
        <v>33</v>
      </c>
      <c r="C11" s="24">
        <f>SUM(C12:C22)</f>
        <v>70629039</v>
      </c>
      <c r="D11" s="24">
        <f t="shared" ref="D11:O11" si="2">SUM(D12:D22)</f>
        <v>0</v>
      </c>
      <c r="E11" s="24">
        <f t="shared" si="2"/>
        <v>0</v>
      </c>
      <c r="F11" s="24">
        <f t="shared" si="2"/>
        <v>70629039</v>
      </c>
      <c r="G11" s="24">
        <f t="shared" si="2"/>
        <v>13318217</v>
      </c>
      <c r="H11" s="24">
        <f t="shared" si="2"/>
        <v>0</v>
      </c>
      <c r="I11" s="24">
        <f t="shared" si="2"/>
        <v>6095262.5200000014</v>
      </c>
      <c r="J11" s="24">
        <f t="shared" si="2"/>
        <v>6095262.5200000014</v>
      </c>
      <c r="K11" s="24">
        <f t="shared" si="2"/>
        <v>7222954.4799999986</v>
      </c>
      <c r="L11" s="24">
        <f t="shared" si="2"/>
        <v>57310822</v>
      </c>
      <c r="M11" s="24">
        <f t="shared" si="2"/>
        <v>64533776.480000019</v>
      </c>
      <c r="N11" s="24">
        <f t="shared" si="2"/>
        <v>2285234.85</v>
      </c>
      <c r="O11" s="24">
        <f t="shared" si="2"/>
        <v>3810027.6700000004</v>
      </c>
      <c r="P11" s="25">
        <f>+J11/G11*100</f>
        <v>45.766355361231923</v>
      </c>
      <c r="Q11" s="25">
        <f>+I11/F11*100</f>
        <v>8.6299666628622838</v>
      </c>
      <c r="R11" s="25">
        <f>+J11/F11*100</f>
        <v>8.6299666628622838</v>
      </c>
    </row>
    <row r="12" spans="1:18" s="30" customFormat="1" x14ac:dyDescent="0.2">
      <c r="A12" s="27" t="s">
        <v>34</v>
      </c>
      <c r="B12" s="28" t="s">
        <v>35</v>
      </c>
      <c r="C12" s="29">
        <v>40790047</v>
      </c>
      <c r="D12" s="29">
        <v>0</v>
      </c>
      <c r="E12" s="29">
        <v>0</v>
      </c>
      <c r="F12" s="29">
        <f>+C12+E12</f>
        <v>40790047</v>
      </c>
      <c r="G12" s="29">
        <v>6813342</v>
      </c>
      <c r="H12" s="29">
        <v>0</v>
      </c>
      <c r="I12" s="29">
        <v>3967016.16</v>
      </c>
      <c r="J12" s="29">
        <v>3967016.16</v>
      </c>
      <c r="K12" s="29">
        <f>+G12-J12</f>
        <v>2846325.84</v>
      </c>
      <c r="L12" s="29">
        <f>+F12-G12</f>
        <v>33976705</v>
      </c>
      <c r="M12" s="29">
        <f>+F12-J12</f>
        <v>36823030.840000004</v>
      </c>
      <c r="N12" s="29">
        <v>1979296.87</v>
      </c>
      <c r="O12" s="29">
        <f>+J12-N12</f>
        <v>1987719.29</v>
      </c>
      <c r="P12" s="29">
        <f>+J12/G12*100</f>
        <v>58.224233569957292</v>
      </c>
      <c r="Q12" s="29">
        <f>+I12/F12*100</f>
        <v>9.7254513092372754</v>
      </c>
      <c r="R12" s="29">
        <f>+J12/F12*100</f>
        <v>9.7254513092372754</v>
      </c>
    </row>
    <row r="13" spans="1:18" s="30" customFormat="1" x14ac:dyDescent="0.2">
      <c r="A13" s="27" t="s">
        <v>36</v>
      </c>
      <c r="B13" s="28" t="s">
        <v>37</v>
      </c>
      <c r="C13" s="29">
        <v>5721560</v>
      </c>
      <c r="D13" s="29">
        <v>0</v>
      </c>
      <c r="E13" s="29">
        <v>0</v>
      </c>
      <c r="F13" s="29">
        <f t="shared" ref="F13:F76" si="3">+C13+E13</f>
        <v>5721560</v>
      </c>
      <c r="G13" s="29">
        <v>953596</v>
      </c>
      <c r="H13" s="29">
        <v>0</v>
      </c>
      <c r="I13" s="29">
        <v>337865</v>
      </c>
      <c r="J13" s="29">
        <v>337865</v>
      </c>
      <c r="K13" s="29">
        <f t="shared" ref="K13:K27" si="4">+G13-J13</f>
        <v>615731</v>
      </c>
      <c r="L13" s="29">
        <f t="shared" ref="L13:L27" si="5">+F13-G13</f>
        <v>4767964</v>
      </c>
      <c r="M13" s="29">
        <f t="shared" ref="M13:M76" si="6">+F13-J13</f>
        <v>5383695</v>
      </c>
      <c r="N13" s="29">
        <v>0</v>
      </c>
      <c r="O13" s="29">
        <f t="shared" ref="O13:O27" si="7">+J13-N13</f>
        <v>337865</v>
      </c>
      <c r="P13" s="29">
        <f t="shared" ref="P13:P28" si="8">+J13/G13*100</f>
        <v>35.430622611672028</v>
      </c>
      <c r="Q13" s="29">
        <f t="shared" ref="Q13:Q28" si="9">+I13/F13*100</f>
        <v>5.9051202818811657</v>
      </c>
      <c r="R13" s="29">
        <f t="shared" ref="R13:R74" si="10">+J13/F13*100</f>
        <v>5.9051202818811657</v>
      </c>
    </row>
    <row r="14" spans="1:18" s="30" customFormat="1" x14ac:dyDescent="0.2">
      <c r="A14" s="27" t="s">
        <v>38</v>
      </c>
      <c r="B14" s="28" t="s">
        <v>39</v>
      </c>
      <c r="C14" s="29">
        <v>9147532</v>
      </c>
      <c r="D14" s="29">
        <v>0</v>
      </c>
      <c r="E14" s="29">
        <v>0</v>
      </c>
      <c r="F14" s="29">
        <f t="shared" si="3"/>
        <v>9147532</v>
      </c>
      <c r="G14" s="29">
        <v>1534845</v>
      </c>
      <c r="H14" s="29">
        <v>0</v>
      </c>
      <c r="I14" s="29">
        <v>806877.03</v>
      </c>
      <c r="J14" s="29">
        <v>806877.03</v>
      </c>
      <c r="K14" s="29">
        <f t="shared" si="4"/>
        <v>727967.97</v>
      </c>
      <c r="L14" s="29">
        <f t="shared" si="5"/>
        <v>7612687</v>
      </c>
      <c r="M14" s="29">
        <f t="shared" si="6"/>
        <v>8340654.9699999997</v>
      </c>
      <c r="N14" s="29">
        <v>192409.16</v>
      </c>
      <c r="O14" s="29">
        <f t="shared" si="7"/>
        <v>614467.87</v>
      </c>
      <c r="P14" s="29">
        <f t="shared" si="8"/>
        <v>52.570587257996735</v>
      </c>
      <c r="Q14" s="29">
        <f t="shared" si="9"/>
        <v>8.8207073776839486</v>
      </c>
      <c r="R14" s="29">
        <f t="shared" si="10"/>
        <v>8.8207073776839486</v>
      </c>
    </row>
    <row r="15" spans="1:18" s="30" customFormat="1" x14ac:dyDescent="0.2">
      <c r="A15" s="27" t="s">
        <v>40</v>
      </c>
      <c r="B15" s="28" t="s">
        <v>41</v>
      </c>
      <c r="C15" s="29">
        <v>933480</v>
      </c>
      <c r="D15" s="29">
        <v>0</v>
      </c>
      <c r="E15" s="29">
        <v>0</v>
      </c>
      <c r="F15" s="29">
        <f t="shared" si="3"/>
        <v>933480</v>
      </c>
      <c r="G15" s="29">
        <v>160000</v>
      </c>
      <c r="H15" s="29">
        <v>0</v>
      </c>
      <c r="I15" s="29">
        <v>62448.69</v>
      </c>
      <c r="J15" s="29">
        <v>62448.69</v>
      </c>
      <c r="K15" s="29">
        <f t="shared" si="4"/>
        <v>97551.31</v>
      </c>
      <c r="L15" s="29">
        <f t="shared" si="5"/>
        <v>773480</v>
      </c>
      <c r="M15" s="29">
        <f t="shared" si="6"/>
        <v>871031.31</v>
      </c>
      <c r="N15" s="29">
        <v>62448.69</v>
      </c>
      <c r="O15" s="29">
        <f t="shared" si="7"/>
        <v>0</v>
      </c>
      <c r="P15" s="29">
        <f t="shared" si="8"/>
        <v>39.030431249999999</v>
      </c>
      <c r="Q15" s="29">
        <f t="shared" si="9"/>
        <v>6.6898798046021346</v>
      </c>
      <c r="R15" s="29">
        <f t="shared" si="10"/>
        <v>6.6898798046021346</v>
      </c>
    </row>
    <row r="16" spans="1:18" s="30" customFormat="1" x14ac:dyDescent="0.2">
      <c r="A16" s="27" t="s">
        <v>42</v>
      </c>
      <c r="B16" s="28" t="s">
        <v>43</v>
      </c>
      <c r="C16" s="29">
        <v>965508</v>
      </c>
      <c r="D16" s="29">
        <v>0</v>
      </c>
      <c r="E16" s="29">
        <v>0</v>
      </c>
      <c r="F16" s="29">
        <f t="shared" si="3"/>
        <v>965508</v>
      </c>
      <c r="G16" s="29">
        <v>160918</v>
      </c>
      <c r="H16" s="29">
        <v>0</v>
      </c>
      <c r="I16" s="29">
        <v>94471.79</v>
      </c>
      <c r="J16" s="29">
        <v>94471.79</v>
      </c>
      <c r="K16" s="29">
        <f t="shared" si="4"/>
        <v>66446.210000000006</v>
      </c>
      <c r="L16" s="29">
        <f t="shared" si="5"/>
        <v>804590</v>
      </c>
      <c r="M16" s="29">
        <f t="shared" si="6"/>
        <v>871036.21</v>
      </c>
      <c r="N16" s="29">
        <v>51080.13</v>
      </c>
      <c r="O16" s="29">
        <f t="shared" si="7"/>
        <v>43391.659999999996</v>
      </c>
      <c r="P16" s="29">
        <f t="shared" si="8"/>
        <v>58.708031419729302</v>
      </c>
      <c r="Q16" s="29">
        <f t="shared" si="9"/>
        <v>9.784671903288217</v>
      </c>
      <c r="R16" s="29">
        <f t="shared" si="10"/>
        <v>9.784671903288217</v>
      </c>
    </row>
    <row r="17" spans="1:18" s="30" customFormat="1" x14ac:dyDescent="0.2">
      <c r="A17" s="27" t="s">
        <v>44</v>
      </c>
      <c r="B17" s="28" t="s">
        <v>45</v>
      </c>
      <c r="C17" s="29">
        <v>2684550</v>
      </c>
      <c r="D17" s="29">
        <v>0</v>
      </c>
      <c r="E17" s="29">
        <v>0</v>
      </c>
      <c r="F17" s="29">
        <f t="shared" si="3"/>
        <v>2684550</v>
      </c>
      <c r="G17" s="29">
        <v>895281</v>
      </c>
      <c r="H17" s="29">
        <v>0</v>
      </c>
      <c r="I17" s="29">
        <v>0</v>
      </c>
      <c r="J17" s="29">
        <v>0</v>
      </c>
      <c r="K17" s="29">
        <f t="shared" si="4"/>
        <v>895281</v>
      </c>
      <c r="L17" s="29">
        <f t="shared" si="5"/>
        <v>1789269</v>
      </c>
      <c r="M17" s="29">
        <f t="shared" si="6"/>
        <v>2684550</v>
      </c>
      <c r="N17" s="29">
        <v>0</v>
      </c>
      <c r="O17" s="29">
        <f t="shared" si="7"/>
        <v>0</v>
      </c>
      <c r="P17" s="29">
        <f t="shared" si="8"/>
        <v>0</v>
      </c>
      <c r="Q17" s="29">
        <f t="shared" si="9"/>
        <v>0</v>
      </c>
      <c r="R17" s="29">
        <f t="shared" si="10"/>
        <v>0</v>
      </c>
    </row>
    <row r="18" spans="1:18" s="30" customFormat="1" x14ac:dyDescent="0.2">
      <c r="A18" s="27" t="s">
        <v>46</v>
      </c>
      <c r="B18" s="28" t="s">
        <v>47</v>
      </c>
      <c r="C18" s="29">
        <v>7203274</v>
      </c>
      <c r="D18" s="29">
        <v>0</v>
      </c>
      <c r="E18" s="29">
        <v>0</v>
      </c>
      <c r="F18" s="29">
        <f t="shared" si="3"/>
        <v>7203274</v>
      </c>
      <c r="G18" s="29">
        <v>1800830</v>
      </c>
      <c r="H18" s="29">
        <v>0</v>
      </c>
      <c r="I18" s="29">
        <v>640790.84</v>
      </c>
      <c r="J18" s="29">
        <v>640790.84</v>
      </c>
      <c r="K18" s="29">
        <f t="shared" si="4"/>
        <v>1160039.1600000001</v>
      </c>
      <c r="L18" s="29">
        <f t="shared" si="5"/>
        <v>5402444</v>
      </c>
      <c r="M18" s="29">
        <f t="shared" si="6"/>
        <v>6562483.1600000001</v>
      </c>
      <c r="N18" s="29">
        <v>0</v>
      </c>
      <c r="O18" s="29">
        <f t="shared" si="7"/>
        <v>640790.84</v>
      </c>
      <c r="P18" s="29">
        <f t="shared" si="8"/>
        <v>35.583083356008061</v>
      </c>
      <c r="Q18" s="29">
        <f t="shared" si="9"/>
        <v>8.895827647261509</v>
      </c>
      <c r="R18" s="29">
        <f t="shared" si="10"/>
        <v>8.895827647261509</v>
      </c>
    </row>
    <row r="19" spans="1:18" s="30" customFormat="1" x14ac:dyDescent="0.2">
      <c r="A19" s="27" t="s">
        <v>48</v>
      </c>
      <c r="B19" s="28" t="s">
        <v>49</v>
      </c>
      <c r="C19" s="29">
        <v>834720</v>
      </c>
      <c r="D19" s="29">
        <v>0</v>
      </c>
      <c r="E19" s="29">
        <v>0</v>
      </c>
      <c r="F19" s="29">
        <f t="shared" si="3"/>
        <v>834720</v>
      </c>
      <c r="G19" s="29">
        <v>149579</v>
      </c>
      <c r="H19" s="29">
        <v>0</v>
      </c>
      <c r="I19" s="29">
        <v>76955.16</v>
      </c>
      <c r="J19" s="29">
        <v>76955.16</v>
      </c>
      <c r="K19" s="29">
        <f t="shared" si="4"/>
        <v>72623.839999999997</v>
      </c>
      <c r="L19" s="29">
        <f t="shared" si="5"/>
        <v>685141</v>
      </c>
      <c r="M19" s="29">
        <f t="shared" si="6"/>
        <v>757764.84</v>
      </c>
      <c r="N19" s="29">
        <v>0</v>
      </c>
      <c r="O19" s="29">
        <f t="shared" si="7"/>
        <v>76955.16</v>
      </c>
      <c r="P19" s="29">
        <f t="shared" si="8"/>
        <v>51.447836928980671</v>
      </c>
      <c r="Q19" s="29">
        <f t="shared" si="9"/>
        <v>9.2192783208740661</v>
      </c>
      <c r="R19" s="29">
        <f t="shared" si="10"/>
        <v>9.2192783208740661</v>
      </c>
    </row>
    <row r="20" spans="1:18" s="30" customFormat="1" x14ac:dyDescent="0.2">
      <c r="A20" s="27" t="s">
        <v>50</v>
      </c>
      <c r="B20" s="28" t="s">
        <v>51</v>
      </c>
      <c r="C20" s="29">
        <v>712809</v>
      </c>
      <c r="D20" s="29">
        <v>0</v>
      </c>
      <c r="E20" s="29">
        <v>0</v>
      </c>
      <c r="F20" s="29">
        <f t="shared" si="3"/>
        <v>712809</v>
      </c>
      <c r="G20" s="29">
        <v>127289</v>
      </c>
      <c r="H20" s="29">
        <v>0</v>
      </c>
      <c r="I20" s="29">
        <v>65832.66</v>
      </c>
      <c r="J20" s="29">
        <v>65832.66</v>
      </c>
      <c r="K20" s="29">
        <f t="shared" si="4"/>
        <v>61456.34</v>
      </c>
      <c r="L20" s="29">
        <f t="shared" si="5"/>
        <v>585520</v>
      </c>
      <c r="M20" s="29">
        <f t="shared" si="6"/>
        <v>646976.34</v>
      </c>
      <c r="N20" s="29">
        <v>0</v>
      </c>
      <c r="O20" s="29">
        <f t="shared" si="7"/>
        <v>65832.66</v>
      </c>
      <c r="P20" s="29">
        <f t="shared" si="8"/>
        <v>51.719048778763288</v>
      </c>
      <c r="Q20" s="29">
        <f t="shared" si="9"/>
        <v>9.2356662163356535</v>
      </c>
      <c r="R20" s="29">
        <f t="shared" si="10"/>
        <v>9.2356662163356535</v>
      </c>
    </row>
    <row r="21" spans="1:18" s="30" customFormat="1" x14ac:dyDescent="0.2">
      <c r="A21" s="27" t="s">
        <v>52</v>
      </c>
      <c r="B21" s="28" t="s">
        <v>53</v>
      </c>
      <c r="C21" s="29">
        <v>166967</v>
      </c>
      <c r="D21" s="29">
        <v>0</v>
      </c>
      <c r="E21" s="29">
        <v>0</v>
      </c>
      <c r="F21" s="29">
        <f t="shared" si="3"/>
        <v>166967</v>
      </c>
      <c r="G21" s="29">
        <v>29816</v>
      </c>
      <c r="H21" s="29">
        <v>0</v>
      </c>
      <c r="I21" s="29">
        <v>14729.94</v>
      </c>
      <c r="J21" s="29">
        <v>14729.94</v>
      </c>
      <c r="K21" s="29">
        <f t="shared" si="4"/>
        <v>15086.06</v>
      </c>
      <c r="L21" s="29">
        <f t="shared" si="5"/>
        <v>137151</v>
      </c>
      <c r="M21" s="29">
        <f t="shared" si="6"/>
        <v>152237.06</v>
      </c>
      <c r="N21" s="29">
        <v>0</v>
      </c>
      <c r="O21" s="29">
        <f t="shared" si="7"/>
        <v>14729.94</v>
      </c>
      <c r="P21" s="29">
        <f t="shared" si="8"/>
        <v>49.402803863697351</v>
      </c>
      <c r="Q21" s="29">
        <f t="shared" si="9"/>
        <v>8.8220666359220683</v>
      </c>
      <c r="R21" s="29">
        <f t="shared" si="10"/>
        <v>8.8220666359220683</v>
      </c>
    </row>
    <row r="22" spans="1:18" s="30" customFormat="1" x14ac:dyDescent="0.2">
      <c r="A22" s="27" t="s">
        <v>54</v>
      </c>
      <c r="B22" s="28" t="s">
        <v>55</v>
      </c>
      <c r="C22" s="29">
        <f>SUM(C23:C27)</f>
        <v>1468592</v>
      </c>
      <c r="D22" s="29">
        <f t="shared" ref="D22:O27" si="11">SUM(D23:D27)</f>
        <v>0</v>
      </c>
      <c r="E22" s="29">
        <f t="shared" si="11"/>
        <v>0</v>
      </c>
      <c r="F22" s="29">
        <f t="shared" si="3"/>
        <v>1468592</v>
      </c>
      <c r="G22" s="29">
        <f t="shared" si="11"/>
        <v>692721</v>
      </c>
      <c r="H22" s="29">
        <f t="shared" si="11"/>
        <v>0</v>
      </c>
      <c r="I22" s="29">
        <f t="shared" si="11"/>
        <v>28275.25</v>
      </c>
      <c r="J22" s="29">
        <f t="shared" si="11"/>
        <v>28275.25</v>
      </c>
      <c r="K22" s="29">
        <f t="shared" si="4"/>
        <v>664445.75</v>
      </c>
      <c r="L22" s="29">
        <f t="shared" si="5"/>
        <v>775871</v>
      </c>
      <c r="M22" s="29">
        <f t="shared" si="6"/>
        <v>1440316.75</v>
      </c>
      <c r="N22" s="29">
        <f t="shared" si="11"/>
        <v>0</v>
      </c>
      <c r="O22" s="29">
        <f t="shared" si="7"/>
        <v>28275.25</v>
      </c>
      <c r="P22" s="29">
        <f t="shared" si="8"/>
        <v>4.0817659634975696</v>
      </c>
      <c r="Q22" s="29">
        <f t="shared" si="9"/>
        <v>1.9253305206619675</v>
      </c>
      <c r="R22" s="29">
        <f t="shared" si="10"/>
        <v>1.9253305206619675</v>
      </c>
    </row>
    <row r="23" spans="1:18" s="34" customFormat="1" hidden="1" x14ac:dyDescent="0.2">
      <c r="A23" s="31" t="s">
        <v>56</v>
      </c>
      <c r="B23" s="32" t="s">
        <v>57</v>
      </c>
      <c r="C23" s="33">
        <v>1000000</v>
      </c>
      <c r="D23" s="33"/>
      <c r="E23" s="33"/>
      <c r="F23" s="29">
        <f t="shared" si="3"/>
        <v>1000000</v>
      </c>
      <c r="G23" s="33">
        <v>500000</v>
      </c>
      <c r="H23" s="33"/>
      <c r="I23" s="33">
        <v>10940.02</v>
      </c>
      <c r="J23" s="33">
        <v>10940.02</v>
      </c>
      <c r="K23" s="29">
        <f t="shared" si="4"/>
        <v>489059.98</v>
      </c>
      <c r="L23" s="29">
        <f t="shared" si="5"/>
        <v>500000</v>
      </c>
      <c r="M23" s="29">
        <f t="shared" si="6"/>
        <v>989059.98</v>
      </c>
      <c r="N23" s="29">
        <f t="shared" si="11"/>
        <v>0</v>
      </c>
      <c r="O23" s="29">
        <f t="shared" si="7"/>
        <v>10940.02</v>
      </c>
      <c r="P23" s="29">
        <f t="shared" si="8"/>
        <v>2.1880039999999998</v>
      </c>
      <c r="Q23" s="29">
        <f t="shared" si="9"/>
        <v>1.0940019999999999</v>
      </c>
      <c r="R23" s="29">
        <f t="shared" si="10"/>
        <v>1.0940019999999999</v>
      </c>
    </row>
    <row r="24" spans="1:18" s="34" customFormat="1" hidden="1" x14ac:dyDescent="0.2">
      <c r="A24" s="31" t="s">
        <v>58</v>
      </c>
      <c r="B24" s="32" t="s">
        <v>59</v>
      </c>
      <c r="C24" s="33">
        <v>64800</v>
      </c>
      <c r="D24" s="33"/>
      <c r="E24" s="33"/>
      <c r="F24" s="29">
        <f t="shared" si="3"/>
        <v>64800</v>
      </c>
      <c r="G24" s="33">
        <v>45000</v>
      </c>
      <c r="H24" s="33"/>
      <c r="I24" s="33">
        <v>8400</v>
      </c>
      <c r="J24" s="33">
        <v>8400</v>
      </c>
      <c r="K24" s="29">
        <f t="shared" si="4"/>
        <v>36600</v>
      </c>
      <c r="L24" s="29">
        <f t="shared" si="5"/>
        <v>19800</v>
      </c>
      <c r="M24" s="29">
        <f t="shared" si="6"/>
        <v>56400</v>
      </c>
      <c r="N24" s="29">
        <f t="shared" si="11"/>
        <v>0</v>
      </c>
      <c r="O24" s="29">
        <f t="shared" si="7"/>
        <v>8400</v>
      </c>
      <c r="P24" s="29">
        <f t="shared" si="8"/>
        <v>18.666666666666668</v>
      </c>
      <c r="Q24" s="29">
        <f t="shared" si="9"/>
        <v>12.962962962962962</v>
      </c>
      <c r="R24" s="29">
        <f t="shared" si="10"/>
        <v>12.962962962962962</v>
      </c>
    </row>
    <row r="25" spans="1:18" s="34" customFormat="1" hidden="1" x14ac:dyDescent="0.2">
      <c r="A25" s="31" t="s">
        <v>60</v>
      </c>
      <c r="B25" s="32" t="s">
        <v>61</v>
      </c>
      <c r="C25" s="33">
        <v>19684</v>
      </c>
      <c r="D25" s="33"/>
      <c r="E25" s="33"/>
      <c r="F25" s="29">
        <f t="shared" si="3"/>
        <v>19684</v>
      </c>
      <c r="G25" s="33">
        <v>19684</v>
      </c>
      <c r="H25" s="33"/>
      <c r="I25" s="33">
        <v>0</v>
      </c>
      <c r="J25" s="33">
        <v>0</v>
      </c>
      <c r="K25" s="29">
        <f t="shared" si="4"/>
        <v>19684</v>
      </c>
      <c r="L25" s="29">
        <f t="shared" si="5"/>
        <v>0</v>
      </c>
      <c r="M25" s="29">
        <f t="shared" si="6"/>
        <v>19684</v>
      </c>
      <c r="N25" s="29">
        <f t="shared" si="11"/>
        <v>0</v>
      </c>
      <c r="O25" s="29">
        <f t="shared" si="7"/>
        <v>0</v>
      </c>
      <c r="P25" s="29">
        <f t="shared" si="8"/>
        <v>0</v>
      </c>
      <c r="Q25" s="29">
        <f t="shared" si="9"/>
        <v>0</v>
      </c>
      <c r="R25" s="29">
        <f t="shared" si="10"/>
        <v>0</v>
      </c>
    </row>
    <row r="26" spans="1:18" s="34" customFormat="1" hidden="1" x14ac:dyDescent="0.2">
      <c r="A26" s="31" t="s">
        <v>62</v>
      </c>
      <c r="B26" s="32" t="s">
        <v>63</v>
      </c>
      <c r="C26" s="33">
        <v>167803</v>
      </c>
      <c r="D26" s="33"/>
      <c r="E26" s="33"/>
      <c r="F26" s="29">
        <f t="shared" si="3"/>
        <v>167803</v>
      </c>
      <c r="G26" s="33">
        <v>55935</v>
      </c>
      <c r="H26" s="33"/>
      <c r="I26" s="33">
        <v>7256.89</v>
      </c>
      <c r="J26" s="33">
        <v>7256.89</v>
      </c>
      <c r="K26" s="29">
        <f t="shared" si="4"/>
        <v>48678.11</v>
      </c>
      <c r="L26" s="29">
        <f t="shared" si="5"/>
        <v>111868</v>
      </c>
      <c r="M26" s="29">
        <f t="shared" si="6"/>
        <v>160546.10999999999</v>
      </c>
      <c r="N26" s="29">
        <f t="shared" si="11"/>
        <v>0</v>
      </c>
      <c r="O26" s="29">
        <f t="shared" si="7"/>
        <v>7256.89</v>
      </c>
      <c r="P26" s="29">
        <f t="shared" si="8"/>
        <v>12.973791007419328</v>
      </c>
      <c r="Q26" s="29">
        <f t="shared" si="9"/>
        <v>4.3246485462119271</v>
      </c>
      <c r="R26" s="29">
        <f t="shared" si="10"/>
        <v>4.3246485462119271</v>
      </c>
    </row>
    <row r="27" spans="1:18" s="34" customFormat="1" hidden="1" x14ac:dyDescent="0.2">
      <c r="A27" s="31" t="s">
        <v>64</v>
      </c>
      <c r="B27" s="32" t="s">
        <v>65</v>
      </c>
      <c r="C27" s="33">
        <v>216305</v>
      </c>
      <c r="D27" s="33"/>
      <c r="E27" s="33"/>
      <c r="F27" s="29">
        <f t="shared" si="3"/>
        <v>216305</v>
      </c>
      <c r="G27" s="33">
        <v>72102</v>
      </c>
      <c r="H27" s="33"/>
      <c r="I27" s="33">
        <v>1678.34</v>
      </c>
      <c r="J27" s="33">
        <v>1678.34</v>
      </c>
      <c r="K27" s="29">
        <f t="shared" si="4"/>
        <v>70423.66</v>
      </c>
      <c r="L27" s="29">
        <f t="shared" si="5"/>
        <v>144203</v>
      </c>
      <c r="M27" s="29">
        <f t="shared" si="6"/>
        <v>214626.66</v>
      </c>
      <c r="N27" s="29">
        <f t="shared" si="11"/>
        <v>0</v>
      </c>
      <c r="O27" s="29">
        <f t="shared" si="7"/>
        <v>1678.34</v>
      </c>
      <c r="P27" s="29">
        <f t="shared" si="8"/>
        <v>2.3277301600510389</v>
      </c>
      <c r="Q27" s="29">
        <f t="shared" si="9"/>
        <v>0.77591364046138556</v>
      </c>
      <c r="R27" s="29">
        <f t="shared" si="10"/>
        <v>0.77591364046138556</v>
      </c>
    </row>
    <row r="28" spans="1:18" s="38" customFormat="1" ht="21.75" customHeight="1" x14ac:dyDescent="0.2">
      <c r="A28" s="35"/>
      <c r="B28" s="36" t="s">
        <v>66</v>
      </c>
      <c r="C28" s="25">
        <f>SUM(C29:C64)</f>
        <v>42522893</v>
      </c>
      <c r="D28" s="25">
        <f t="shared" ref="D28:O28" si="12">SUM(D29:D64)</f>
        <v>0</v>
      </c>
      <c r="E28" s="25">
        <f t="shared" si="12"/>
        <v>0</v>
      </c>
      <c r="F28" s="25">
        <f t="shared" si="12"/>
        <v>42522893</v>
      </c>
      <c r="G28" s="25">
        <f t="shared" si="12"/>
        <v>20823931</v>
      </c>
      <c r="H28" s="25">
        <f t="shared" si="12"/>
        <v>0</v>
      </c>
      <c r="I28" s="25">
        <f t="shared" si="12"/>
        <v>134165.22999999998</v>
      </c>
      <c r="J28" s="25">
        <f t="shared" si="12"/>
        <v>134165.22999999998</v>
      </c>
      <c r="K28" s="25">
        <f t="shared" si="12"/>
        <v>20689765.77</v>
      </c>
      <c r="L28" s="25">
        <f t="shared" si="12"/>
        <v>21698962</v>
      </c>
      <c r="M28" s="25">
        <f t="shared" si="12"/>
        <v>42388727.770000003</v>
      </c>
      <c r="N28" s="25">
        <f t="shared" si="12"/>
        <v>0</v>
      </c>
      <c r="O28" s="25">
        <f t="shared" si="12"/>
        <v>134165.22999999998</v>
      </c>
      <c r="P28" s="37">
        <f t="shared" si="8"/>
        <v>0.64428387704511692</v>
      </c>
      <c r="Q28" s="37">
        <f t="shared" si="9"/>
        <v>0.31551294028842297</v>
      </c>
      <c r="R28" s="37">
        <f t="shared" si="10"/>
        <v>0.31551294028842297</v>
      </c>
    </row>
    <row r="29" spans="1:18" s="30" customFormat="1" x14ac:dyDescent="0.2">
      <c r="A29" s="27" t="s">
        <v>67</v>
      </c>
      <c r="B29" s="28" t="s">
        <v>68</v>
      </c>
      <c r="C29" s="29">
        <v>2965432</v>
      </c>
      <c r="D29" s="29">
        <v>0</v>
      </c>
      <c r="E29" s="29">
        <v>0</v>
      </c>
      <c r="F29" s="29">
        <f t="shared" si="3"/>
        <v>2965432</v>
      </c>
      <c r="G29" s="29">
        <v>2845432</v>
      </c>
      <c r="H29" s="29">
        <v>0</v>
      </c>
      <c r="I29" s="29">
        <v>0</v>
      </c>
      <c r="J29" s="29">
        <v>0</v>
      </c>
      <c r="K29" s="29">
        <f>+G29-J29</f>
        <v>2845432</v>
      </c>
      <c r="L29" s="29">
        <f t="shared" ref="L29:L92" si="13">+F29-G29</f>
        <v>120000</v>
      </c>
      <c r="M29" s="29">
        <f t="shared" si="6"/>
        <v>2965432</v>
      </c>
      <c r="N29" s="29">
        <f t="shared" ref="N29:O44" si="14">SUM(N30:N34)</f>
        <v>0</v>
      </c>
      <c r="O29" s="29">
        <f t="shared" ref="O29:O92" si="15">+J29-N29</f>
        <v>0</v>
      </c>
      <c r="P29" s="39">
        <f>+J29/G29*100</f>
        <v>0</v>
      </c>
      <c r="Q29" s="39">
        <f>+I29/F29*100</f>
        <v>0</v>
      </c>
      <c r="R29" s="39">
        <f t="shared" si="10"/>
        <v>0</v>
      </c>
    </row>
    <row r="30" spans="1:18" s="30" customFormat="1" x14ac:dyDescent="0.2">
      <c r="A30" s="27" t="s">
        <v>69</v>
      </c>
      <c r="B30" s="28" t="s">
        <v>70</v>
      </c>
      <c r="C30" s="29">
        <v>293257</v>
      </c>
      <c r="D30" s="29">
        <v>0</v>
      </c>
      <c r="E30" s="29">
        <v>0</v>
      </c>
      <c r="F30" s="29">
        <f t="shared" si="3"/>
        <v>293257</v>
      </c>
      <c r="G30" s="29">
        <v>293257</v>
      </c>
      <c r="H30" s="29">
        <v>0</v>
      </c>
      <c r="I30" s="29">
        <v>0</v>
      </c>
      <c r="J30" s="29">
        <v>0</v>
      </c>
      <c r="K30" s="29">
        <f t="shared" ref="K30:K93" si="16">+G30-J30</f>
        <v>293257</v>
      </c>
      <c r="L30" s="29">
        <f t="shared" si="13"/>
        <v>0</v>
      </c>
      <c r="M30" s="29">
        <f t="shared" si="6"/>
        <v>293257</v>
      </c>
      <c r="N30" s="29">
        <f t="shared" si="14"/>
        <v>0</v>
      </c>
      <c r="O30" s="29">
        <f t="shared" si="15"/>
        <v>0</v>
      </c>
      <c r="P30" s="39">
        <f t="shared" ref="P30:P74" si="17">+J30/G30*100</f>
        <v>0</v>
      </c>
      <c r="Q30" s="39">
        <f t="shared" ref="Q30:Q74" si="18">+I30/F30*100</f>
        <v>0</v>
      </c>
      <c r="R30" s="39">
        <f t="shared" si="10"/>
        <v>0</v>
      </c>
    </row>
    <row r="31" spans="1:18" s="30" customFormat="1" x14ac:dyDescent="0.2">
      <c r="A31" s="27" t="s">
        <v>71</v>
      </c>
      <c r="B31" s="28" t="s">
        <v>72</v>
      </c>
      <c r="C31" s="29">
        <v>639394</v>
      </c>
      <c r="D31" s="29">
        <v>0</v>
      </c>
      <c r="E31" s="29">
        <v>0</v>
      </c>
      <c r="F31" s="29">
        <f t="shared" si="3"/>
        <v>639394</v>
      </c>
      <c r="G31" s="29">
        <v>129176</v>
      </c>
      <c r="H31" s="29">
        <v>0</v>
      </c>
      <c r="I31" s="29">
        <v>0</v>
      </c>
      <c r="J31" s="29">
        <v>0</v>
      </c>
      <c r="K31" s="29">
        <f t="shared" si="16"/>
        <v>129176</v>
      </c>
      <c r="L31" s="29">
        <f t="shared" si="13"/>
        <v>510218</v>
      </c>
      <c r="M31" s="29">
        <f t="shared" si="6"/>
        <v>639394</v>
      </c>
      <c r="N31" s="29">
        <f t="shared" si="14"/>
        <v>0</v>
      </c>
      <c r="O31" s="29">
        <f t="shared" si="15"/>
        <v>0</v>
      </c>
      <c r="P31" s="39">
        <f t="shared" si="17"/>
        <v>0</v>
      </c>
      <c r="Q31" s="39">
        <f t="shared" si="18"/>
        <v>0</v>
      </c>
      <c r="R31" s="39">
        <f t="shared" si="10"/>
        <v>0</v>
      </c>
    </row>
    <row r="32" spans="1:18" s="30" customFormat="1" x14ac:dyDescent="0.2">
      <c r="A32" s="27" t="s">
        <v>73</v>
      </c>
      <c r="B32" s="28" t="s">
        <v>74</v>
      </c>
      <c r="C32" s="29">
        <v>585369</v>
      </c>
      <c r="D32" s="29">
        <v>0</v>
      </c>
      <c r="E32" s="29">
        <v>0</v>
      </c>
      <c r="F32" s="29">
        <f t="shared" si="3"/>
        <v>585369</v>
      </c>
      <c r="G32" s="29">
        <v>585369</v>
      </c>
      <c r="H32" s="29">
        <v>0</v>
      </c>
      <c r="I32" s="29">
        <v>0</v>
      </c>
      <c r="J32" s="29">
        <v>0</v>
      </c>
      <c r="K32" s="29">
        <f t="shared" si="16"/>
        <v>585369</v>
      </c>
      <c r="L32" s="29">
        <f t="shared" si="13"/>
        <v>0</v>
      </c>
      <c r="M32" s="29">
        <f t="shared" si="6"/>
        <v>585369</v>
      </c>
      <c r="N32" s="29">
        <f t="shared" si="14"/>
        <v>0</v>
      </c>
      <c r="O32" s="29">
        <f t="shared" si="15"/>
        <v>0</v>
      </c>
      <c r="P32" s="39">
        <f t="shared" si="17"/>
        <v>0</v>
      </c>
      <c r="Q32" s="39">
        <f t="shared" si="18"/>
        <v>0</v>
      </c>
      <c r="R32" s="39">
        <f t="shared" si="10"/>
        <v>0</v>
      </c>
    </row>
    <row r="33" spans="1:18" s="30" customFormat="1" x14ac:dyDescent="0.2">
      <c r="A33" s="27" t="s">
        <v>75</v>
      </c>
      <c r="B33" s="28" t="s">
        <v>76</v>
      </c>
      <c r="C33" s="29">
        <v>62609</v>
      </c>
      <c r="D33" s="29">
        <v>0</v>
      </c>
      <c r="E33" s="29">
        <v>0</v>
      </c>
      <c r="F33" s="29">
        <f t="shared" si="3"/>
        <v>62609</v>
      </c>
      <c r="G33" s="29">
        <v>52759</v>
      </c>
      <c r="H33" s="29">
        <v>0</v>
      </c>
      <c r="I33" s="29">
        <v>321</v>
      </c>
      <c r="J33" s="29">
        <v>321</v>
      </c>
      <c r="K33" s="29">
        <f t="shared" si="16"/>
        <v>52438</v>
      </c>
      <c r="L33" s="29">
        <f t="shared" si="13"/>
        <v>9850</v>
      </c>
      <c r="M33" s="29">
        <f t="shared" si="6"/>
        <v>62288</v>
      </c>
      <c r="N33" s="29">
        <f t="shared" si="14"/>
        <v>0</v>
      </c>
      <c r="O33" s="29">
        <f t="shared" si="15"/>
        <v>321</v>
      </c>
      <c r="P33" s="39">
        <f t="shared" si="17"/>
        <v>0.60842699823726765</v>
      </c>
      <c r="Q33" s="39">
        <f t="shared" si="18"/>
        <v>0.51270584101327288</v>
      </c>
      <c r="R33" s="39">
        <f t="shared" si="10"/>
        <v>0.51270584101327288</v>
      </c>
    </row>
    <row r="34" spans="1:18" s="30" customFormat="1" x14ac:dyDescent="0.2">
      <c r="A34" s="27" t="s">
        <v>77</v>
      </c>
      <c r="B34" s="28" t="s">
        <v>78</v>
      </c>
      <c r="C34" s="29">
        <v>600000</v>
      </c>
      <c r="D34" s="29">
        <v>0</v>
      </c>
      <c r="E34" s="29">
        <v>0</v>
      </c>
      <c r="F34" s="29">
        <f t="shared" si="3"/>
        <v>600000</v>
      </c>
      <c r="G34" s="29">
        <v>120000</v>
      </c>
      <c r="H34" s="29">
        <v>0</v>
      </c>
      <c r="I34" s="29">
        <v>0</v>
      </c>
      <c r="J34" s="29">
        <v>0</v>
      </c>
      <c r="K34" s="29">
        <f t="shared" si="16"/>
        <v>120000</v>
      </c>
      <c r="L34" s="29">
        <f t="shared" si="13"/>
        <v>480000</v>
      </c>
      <c r="M34" s="29">
        <f t="shared" si="6"/>
        <v>600000</v>
      </c>
      <c r="N34" s="29">
        <f t="shared" si="14"/>
        <v>0</v>
      </c>
      <c r="O34" s="29">
        <f t="shared" si="15"/>
        <v>0</v>
      </c>
      <c r="P34" s="39">
        <f t="shared" si="17"/>
        <v>0</v>
      </c>
      <c r="Q34" s="39">
        <f t="shared" si="18"/>
        <v>0</v>
      </c>
      <c r="R34" s="39">
        <f t="shared" si="10"/>
        <v>0</v>
      </c>
    </row>
    <row r="35" spans="1:18" s="30" customFormat="1" x14ac:dyDescent="0.2">
      <c r="A35" s="27" t="s">
        <v>79</v>
      </c>
      <c r="B35" s="28" t="s">
        <v>80</v>
      </c>
      <c r="C35" s="29">
        <v>124000</v>
      </c>
      <c r="D35" s="29">
        <v>0</v>
      </c>
      <c r="E35" s="29">
        <v>0</v>
      </c>
      <c r="F35" s="29">
        <f t="shared" si="3"/>
        <v>124000</v>
      </c>
      <c r="G35" s="29">
        <v>16000</v>
      </c>
      <c r="H35" s="29">
        <v>0</v>
      </c>
      <c r="I35" s="29">
        <v>0</v>
      </c>
      <c r="J35" s="29">
        <v>0</v>
      </c>
      <c r="K35" s="29">
        <f t="shared" si="16"/>
        <v>16000</v>
      </c>
      <c r="L35" s="29">
        <f t="shared" si="13"/>
        <v>108000</v>
      </c>
      <c r="M35" s="29">
        <f t="shared" si="6"/>
        <v>124000</v>
      </c>
      <c r="N35" s="29">
        <f t="shared" si="14"/>
        <v>0</v>
      </c>
      <c r="O35" s="29">
        <f t="shared" si="15"/>
        <v>0</v>
      </c>
      <c r="P35" s="39">
        <f t="shared" si="17"/>
        <v>0</v>
      </c>
      <c r="Q35" s="39">
        <f t="shared" si="18"/>
        <v>0</v>
      </c>
      <c r="R35" s="39">
        <f t="shared" si="10"/>
        <v>0</v>
      </c>
    </row>
    <row r="36" spans="1:18" s="30" customFormat="1" x14ac:dyDescent="0.2">
      <c r="A36" s="27" t="s">
        <v>81</v>
      </c>
      <c r="B36" s="28" t="s">
        <v>82</v>
      </c>
      <c r="C36" s="29">
        <v>300</v>
      </c>
      <c r="D36" s="29">
        <v>0</v>
      </c>
      <c r="E36" s="29">
        <v>0</v>
      </c>
      <c r="F36" s="29">
        <f t="shared" si="3"/>
        <v>300</v>
      </c>
      <c r="G36" s="29">
        <v>200</v>
      </c>
      <c r="H36" s="29">
        <v>0</v>
      </c>
      <c r="I36" s="29">
        <v>0</v>
      </c>
      <c r="J36" s="29">
        <v>0</v>
      </c>
      <c r="K36" s="29">
        <f t="shared" si="16"/>
        <v>200</v>
      </c>
      <c r="L36" s="29">
        <f t="shared" si="13"/>
        <v>100</v>
      </c>
      <c r="M36" s="29">
        <f t="shared" si="6"/>
        <v>300</v>
      </c>
      <c r="N36" s="29">
        <f t="shared" si="14"/>
        <v>0</v>
      </c>
      <c r="O36" s="29">
        <f t="shared" si="15"/>
        <v>0</v>
      </c>
      <c r="P36" s="39">
        <f t="shared" si="17"/>
        <v>0</v>
      </c>
      <c r="Q36" s="39">
        <f t="shared" si="18"/>
        <v>0</v>
      </c>
      <c r="R36" s="39">
        <f t="shared" si="10"/>
        <v>0</v>
      </c>
    </row>
    <row r="37" spans="1:18" s="30" customFormat="1" x14ac:dyDescent="0.2">
      <c r="A37" s="27" t="s">
        <v>83</v>
      </c>
      <c r="B37" s="28" t="s">
        <v>84</v>
      </c>
      <c r="C37" s="29">
        <v>1300000</v>
      </c>
      <c r="D37" s="29">
        <v>0</v>
      </c>
      <c r="E37" s="29">
        <v>0</v>
      </c>
      <c r="F37" s="29">
        <f t="shared" si="3"/>
        <v>1300000</v>
      </c>
      <c r="G37" s="29">
        <v>130000</v>
      </c>
      <c r="H37" s="29">
        <v>0</v>
      </c>
      <c r="I37" s="29">
        <v>0</v>
      </c>
      <c r="J37" s="29">
        <v>0</v>
      </c>
      <c r="K37" s="29">
        <f t="shared" si="16"/>
        <v>130000</v>
      </c>
      <c r="L37" s="29">
        <f t="shared" si="13"/>
        <v>1170000</v>
      </c>
      <c r="M37" s="29">
        <f t="shared" si="6"/>
        <v>1300000</v>
      </c>
      <c r="N37" s="29">
        <f t="shared" si="14"/>
        <v>0</v>
      </c>
      <c r="O37" s="29">
        <f t="shared" si="15"/>
        <v>0</v>
      </c>
      <c r="P37" s="39">
        <f t="shared" si="17"/>
        <v>0</v>
      </c>
      <c r="Q37" s="39">
        <f t="shared" si="18"/>
        <v>0</v>
      </c>
      <c r="R37" s="39">
        <f t="shared" si="10"/>
        <v>0</v>
      </c>
    </row>
    <row r="38" spans="1:18" s="30" customFormat="1" x14ac:dyDescent="0.2">
      <c r="A38" s="27" t="s">
        <v>85</v>
      </c>
      <c r="B38" s="28" t="s">
        <v>86</v>
      </c>
      <c r="C38" s="29">
        <v>200000</v>
      </c>
      <c r="D38" s="29">
        <v>0</v>
      </c>
      <c r="E38" s="29">
        <v>0</v>
      </c>
      <c r="F38" s="29">
        <f t="shared" si="3"/>
        <v>200000</v>
      </c>
      <c r="G38" s="29">
        <v>30000</v>
      </c>
      <c r="H38" s="29">
        <v>0</v>
      </c>
      <c r="I38" s="29">
        <v>0</v>
      </c>
      <c r="J38" s="29">
        <v>0</v>
      </c>
      <c r="K38" s="29">
        <f t="shared" si="16"/>
        <v>30000</v>
      </c>
      <c r="L38" s="29">
        <f t="shared" si="13"/>
        <v>170000</v>
      </c>
      <c r="M38" s="29">
        <f t="shared" si="6"/>
        <v>200000</v>
      </c>
      <c r="N38" s="29">
        <f t="shared" si="14"/>
        <v>0</v>
      </c>
      <c r="O38" s="29">
        <f t="shared" si="15"/>
        <v>0</v>
      </c>
      <c r="P38" s="39">
        <f t="shared" si="17"/>
        <v>0</v>
      </c>
      <c r="Q38" s="39">
        <f t="shared" si="18"/>
        <v>0</v>
      </c>
      <c r="R38" s="39">
        <f t="shared" si="10"/>
        <v>0</v>
      </c>
    </row>
    <row r="39" spans="1:18" s="30" customFormat="1" x14ac:dyDescent="0.2">
      <c r="A39" s="27" t="s">
        <v>87</v>
      </c>
      <c r="B39" s="28" t="s">
        <v>88</v>
      </c>
      <c r="C39" s="29">
        <v>340220</v>
      </c>
      <c r="D39" s="29">
        <v>0</v>
      </c>
      <c r="E39" s="29">
        <v>0</v>
      </c>
      <c r="F39" s="29">
        <f t="shared" si="3"/>
        <v>340220</v>
      </c>
      <c r="G39" s="29">
        <v>340220</v>
      </c>
      <c r="H39" s="29">
        <v>0</v>
      </c>
      <c r="I39" s="29">
        <v>0</v>
      </c>
      <c r="J39" s="29">
        <v>0</v>
      </c>
      <c r="K39" s="29">
        <f t="shared" si="16"/>
        <v>340220</v>
      </c>
      <c r="L39" s="29">
        <f t="shared" si="13"/>
        <v>0</v>
      </c>
      <c r="M39" s="29">
        <f t="shared" si="6"/>
        <v>340220</v>
      </c>
      <c r="N39" s="29">
        <f t="shared" si="14"/>
        <v>0</v>
      </c>
      <c r="O39" s="29">
        <f t="shared" si="15"/>
        <v>0</v>
      </c>
      <c r="P39" s="39">
        <f t="shared" si="17"/>
        <v>0</v>
      </c>
      <c r="Q39" s="39">
        <f t="shared" si="18"/>
        <v>0</v>
      </c>
      <c r="R39" s="39">
        <f t="shared" si="10"/>
        <v>0</v>
      </c>
    </row>
    <row r="40" spans="1:18" s="30" customFormat="1" x14ac:dyDescent="0.2">
      <c r="A40" s="27" t="s">
        <v>89</v>
      </c>
      <c r="B40" s="28" t="s">
        <v>90</v>
      </c>
      <c r="C40" s="29">
        <v>70000</v>
      </c>
      <c r="D40" s="29">
        <v>0</v>
      </c>
      <c r="E40" s="29">
        <v>0</v>
      </c>
      <c r="F40" s="29">
        <f t="shared" si="3"/>
        <v>70000</v>
      </c>
      <c r="G40" s="29">
        <v>70000</v>
      </c>
      <c r="H40" s="29">
        <v>0</v>
      </c>
      <c r="I40" s="29">
        <v>0</v>
      </c>
      <c r="J40" s="29">
        <v>0</v>
      </c>
      <c r="K40" s="29">
        <f t="shared" si="16"/>
        <v>70000</v>
      </c>
      <c r="L40" s="29">
        <f t="shared" si="13"/>
        <v>0</v>
      </c>
      <c r="M40" s="29">
        <f t="shared" si="6"/>
        <v>70000</v>
      </c>
      <c r="N40" s="29">
        <f t="shared" si="14"/>
        <v>0</v>
      </c>
      <c r="O40" s="29">
        <f t="shared" si="15"/>
        <v>0</v>
      </c>
      <c r="P40" s="39">
        <f t="shared" si="17"/>
        <v>0</v>
      </c>
      <c r="Q40" s="39">
        <f t="shared" si="18"/>
        <v>0</v>
      </c>
      <c r="R40" s="39">
        <f t="shared" si="10"/>
        <v>0</v>
      </c>
    </row>
    <row r="41" spans="1:18" s="30" customFormat="1" x14ac:dyDescent="0.2">
      <c r="A41" s="27" t="s">
        <v>91</v>
      </c>
      <c r="B41" s="28" t="s">
        <v>92</v>
      </c>
      <c r="C41" s="29">
        <v>80968</v>
      </c>
      <c r="D41" s="29">
        <v>0</v>
      </c>
      <c r="E41" s="29">
        <v>0</v>
      </c>
      <c r="F41" s="29">
        <f t="shared" si="3"/>
        <v>80968</v>
      </c>
      <c r="G41" s="29">
        <v>77018</v>
      </c>
      <c r="H41" s="29">
        <v>0</v>
      </c>
      <c r="I41" s="29">
        <v>0</v>
      </c>
      <c r="J41" s="29">
        <v>0</v>
      </c>
      <c r="K41" s="29">
        <f t="shared" si="16"/>
        <v>77018</v>
      </c>
      <c r="L41" s="29">
        <f t="shared" si="13"/>
        <v>3950</v>
      </c>
      <c r="M41" s="29">
        <f t="shared" si="6"/>
        <v>80968</v>
      </c>
      <c r="N41" s="29">
        <f t="shared" si="14"/>
        <v>0</v>
      </c>
      <c r="O41" s="29">
        <f t="shared" si="15"/>
        <v>0</v>
      </c>
      <c r="P41" s="39">
        <f t="shared" si="17"/>
        <v>0</v>
      </c>
      <c r="Q41" s="39">
        <f t="shared" si="18"/>
        <v>0</v>
      </c>
      <c r="R41" s="39">
        <f t="shared" si="10"/>
        <v>0</v>
      </c>
    </row>
    <row r="42" spans="1:18" s="30" customFormat="1" x14ac:dyDescent="0.2">
      <c r="A42" s="27" t="s">
        <v>93</v>
      </c>
      <c r="B42" s="28" t="s">
        <v>94</v>
      </c>
      <c r="C42" s="29">
        <v>131780</v>
      </c>
      <c r="D42" s="29">
        <v>0</v>
      </c>
      <c r="E42" s="29">
        <v>0</v>
      </c>
      <c r="F42" s="29">
        <f t="shared" si="3"/>
        <v>131780</v>
      </c>
      <c r="G42" s="29">
        <v>81780</v>
      </c>
      <c r="H42" s="29">
        <v>0</v>
      </c>
      <c r="I42" s="29">
        <v>0</v>
      </c>
      <c r="J42" s="29">
        <v>0</v>
      </c>
      <c r="K42" s="29">
        <f t="shared" si="16"/>
        <v>81780</v>
      </c>
      <c r="L42" s="29">
        <f t="shared" si="13"/>
        <v>50000</v>
      </c>
      <c r="M42" s="29">
        <f t="shared" si="6"/>
        <v>131780</v>
      </c>
      <c r="N42" s="29">
        <f t="shared" si="14"/>
        <v>0</v>
      </c>
      <c r="O42" s="29">
        <f t="shared" si="15"/>
        <v>0</v>
      </c>
      <c r="P42" s="39">
        <f t="shared" si="17"/>
        <v>0</v>
      </c>
      <c r="Q42" s="39">
        <f t="shared" si="18"/>
        <v>0</v>
      </c>
      <c r="R42" s="39">
        <f t="shared" si="10"/>
        <v>0</v>
      </c>
    </row>
    <row r="43" spans="1:18" s="30" customFormat="1" x14ac:dyDescent="0.2">
      <c r="A43" s="27" t="s">
        <v>95</v>
      </c>
      <c r="B43" s="28" t="s">
        <v>96</v>
      </c>
      <c r="C43" s="29">
        <v>732265</v>
      </c>
      <c r="D43" s="29">
        <v>0</v>
      </c>
      <c r="E43" s="29">
        <v>0</v>
      </c>
      <c r="F43" s="29">
        <f t="shared" si="3"/>
        <v>732265</v>
      </c>
      <c r="G43" s="29">
        <v>632265</v>
      </c>
      <c r="H43" s="29">
        <v>0</v>
      </c>
      <c r="I43" s="29">
        <v>0</v>
      </c>
      <c r="J43" s="29">
        <v>0</v>
      </c>
      <c r="K43" s="29">
        <f t="shared" si="16"/>
        <v>632265</v>
      </c>
      <c r="L43" s="29">
        <f t="shared" si="13"/>
        <v>100000</v>
      </c>
      <c r="M43" s="29">
        <f t="shared" si="6"/>
        <v>732265</v>
      </c>
      <c r="N43" s="29">
        <f t="shared" si="14"/>
        <v>0</v>
      </c>
      <c r="O43" s="29">
        <f t="shared" si="15"/>
        <v>0</v>
      </c>
      <c r="P43" s="39">
        <f t="shared" si="17"/>
        <v>0</v>
      </c>
      <c r="Q43" s="39">
        <f t="shared" si="18"/>
        <v>0</v>
      </c>
      <c r="R43" s="39">
        <f t="shared" si="10"/>
        <v>0</v>
      </c>
    </row>
    <row r="44" spans="1:18" s="30" customFormat="1" x14ac:dyDescent="0.2">
      <c r="A44" s="27" t="s">
        <v>97</v>
      </c>
      <c r="B44" s="28" t="s">
        <v>98</v>
      </c>
      <c r="C44" s="29">
        <v>6220</v>
      </c>
      <c r="D44" s="29">
        <v>0</v>
      </c>
      <c r="E44" s="29">
        <v>0</v>
      </c>
      <c r="F44" s="29">
        <f t="shared" si="3"/>
        <v>6220</v>
      </c>
      <c r="G44" s="29">
        <v>2620</v>
      </c>
      <c r="H44" s="29">
        <v>0</v>
      </c>
      <c r="I44" s="29">
        <v>0</v>
      </c>
      <c r="J44" s="29">
        <v>0</v>
      </c>
      <c r="K44" s="29">
        <f t="shared" si="16"/>
        <v>2620</v>
      </c>
      <c r="L44" s="29">
        <f t="shared" si="13"/>
        <v>3600</v>
      </c>
      <c r="M44" s="29">
        <f t="shared" si="6"/>
        <v>6220</v>
      </c>
      <c r="N44" s="29">
        <f t="shared" si="14"/>
        <v>0</v>
      </c>
      <c r="O44" s="29">
        <f t="shared" si="15"/>
        <v>0</v>
      </c>
      <c r="P44" s="39">
        <f t="shared" si="17"/>
        <v>0</v>
      </c>
      <c r="Q44" s="39">
        <f t="shared" si="18"/>
        <v>0</v>
      </c>
      <c r="R44" s="39">
        <f t="shared" si="10"/>
        <v>0</v>
      </c>
    </row>
    <row r="45" spans="1:18" s="30" customFormat="1" x14ac:dyDescent="0.2">
      <c r="A45" s="27" t="s">
        <v>99</v>
      </c>
      <c r="B45" s="28" t="s">
        <v>100</v>
      </c>
      <c r="C45" s="29">
        <v>40000</v>
      </c>
      <c r="D45" s="29">
        <v>0</v>
      </c>
      <c r="E45" s="29">
        <v>0</v>
      </c>
      <c r="F45" s="29">
        <f t="shared" si="3"/>
        <v>40000</v>
      </c>
      <c r="G45" s="29">
        <v>33000</v>
      </c>
      <c r="H45" s="29">
        <v>0</v>
      </c>
      <c r="I45" s="29">
        <v>0</v>
      </c>
      <c r="J45" s="29">
        <v>0</v>
      </c>
      <c r="K45" s="29">
        <f t="shared" si="16"/>
        <v>33000</v>
      </c>
      <c r="L45" s="29">
        <f t="shared" si="13"/>
        <v>7000</v>
      </c>
      <c r="M45" s="29">
        <f t="shared" si="6"/>
        <v>40000</v>
      </c>
      <c r="N45" s="29">
        <f t="shared" ref="N45:O60" si="19">SUM(N46:N50)</f>
        <v>0</v>
      </c>
      <c r="O45" s="29">
        <f t="shared" si="15"/>
        <v>0</v>
      </c>
      <c r="P45" s="39">
        <f t="shared" si="17"/>
        <v>0</v>
      </c>
      <c r="Q45" s="39">
        <f t="shared" si="18"/>
        <v>0</v>
      </c>
      <c r="R45" s="39">
        <f t="shared" si="10"/>
        <v>0</v>
      </c>
    </row>
    <row r="46" spans="1:18" s="30" customFormat="1" x14ac:dyDescent="0.2">
      <c r="A46" s="27" t="s">
        <v>101</v>
      </c>
      <c r="B46" s="28" t="s">
        <v>102</v>
      </c>
      <c r="C46" s="29">
        <v>2500</v>
      </c>
      <c r="D46" s="29">
        <v>0</v>
      </c>
      <c r="E46" s="29">
        <v>0</v>
      </c>
      <c r="F46" s="29">
        <f t="shared" si="3"/>
        <v>2500</v>
      </c>
      <c r="G46" s="29">
        <v>2500</v>
      </c>
      <c r="H46" s="29">
        <v>0</v>
      </c>
      <c r="I46" s="29">
        <v>0</v>
      </c>
      <c r="J46" s="29">
        <v>0</v>
      </c>
      <c r="K46" s="29">
        <f t="shared" si="16"/>
        <v>2500</v>
      </c>
      <c r="L46" s="29">
        <f t="shared" si="13"/>
        <v>0</v>
      </c>
      <c r="M46" s="29">
        <f t="shared" si="6"/>
        <v>2500</v>
      </c>
      <c r="N46" s="29">
        <f t="shared" si="19"/>
        <v>0</v>
      </c>
      <c r="O46" s="29">
        <f t="shared" si="15"/>
        <v>0</v>
      </c>
      <c r="P46" s="39">
        <f t="shared" si="17"/>
        <v>0</v>
      </c>
      <c r="Q46" s="39">
        <f t="shared" si="18"/>
        <v>0</v>
      </c>
      <c r="R46" s="39">
        <f t="shared" si="10"/>
        <v>0</v>
      </c>
    </row>
    <row r="47" spans="1:18" s="30" customFormat="1" x14ac:dyDescent="0.2">
      <c r="A47" s="27" t="s">
        <v>103</v>
      </c>
      <c r="B47" s="28" t="s">
        <v>104</v>
      </c>
      <c r="C47" s="29">
        <v>49249</v>
      </c>
      <c r="D47" s="29">
        <v>0</v>
      </c>
      <c r="E47" s="29">
        <v>0</v>
      </c>
      <c r="F47" s="29">
        <f t="shared" si="3"/>
        <v>49249</v>
      </c>
      <c r="G47" s="29">
        <v>31349</v>
      </c>
      <c r="H47" s="29">
        <v>0</v>
      </c>
      <c r="I47" s="29">
        <v>0</v>
      </c>
      <c r="J47" s="29">
        <v>0</v>
      </c>
      <c r="K47" s="29">
        <f t="shared" si="16"/>
        <v>31349</v>
      </c>
      <c r="L47" s="29">
        <f t="shared" si="13"/>
        <v>17900</v>
      </c>
      <c r="M47" s="29">
        <f t="shared" si="6"/>
        <v>49249</v>
      </c>
      <c r="N47" s="29">
        <f t="shared" si="19"/>
        <v>0</v>
      </c>
      <c r="O47" s="29">
        <f t="shared" si="15"/>
        <v>0</v>
      </c>
      <c r="P47" s="39">
        <f t="shared" si="17"/>
        <v>0</v>
      </c>
      <c r="Q47" s="39">
        <f t="shared" si="18"/>
        <v>0</v>
      </c>
      <c r="R47" s="39">
        <f t="shared" si="10"/>
        <v>0</v>
      </c>
    </row>
    <row r="48" spans="1:18" s="30" customFormat="1" x14ac:dyDescent="0.2">
      <c r="A48" s="27" t="s">
        <v>105</v>
      </c>
      <c r="B48" s="28" t="s">
        <v>106</v>
      </c>
      <c r="C48" s="29">
        <v>35000</v>
      </c>
      <c r="D48" s="29">
        <v>0</v>
      </c>
      <c r="E48" s="29">
        <v>0</v>
      </c>
      <c r="F48" s="29">
        <f t="shared" si="3"/>
        <v>35000</v>
      </c>
      <c r="G48" s="29">
        <v>25000</v>
      </c>
      <c r="H48" s="29">
        <v>0</v>
      </c>
      <c r="I48" s="29">
        <v>0</v>
      </c>
      <c r="J48" s="29">
        <v>0</v>
      </c>
      <c r="K48" s="29">
        <f t="shared" si="16"/>
        <v>25000</v>
      </c>
      <c r="L48" s="29">
        <f t="shared" si="13"/>
        <v>10000</v>
      </c>
      <c r="M48" s="29">
        <f t="shared" si="6"/>
        <v>35000</v>
      </c>
      <c r="N48" s="29">
        <f t="shared" si="19"/>
        <v>0</v>
      </c>
      <c r="O48" s="29">
        <f t="shared" si="15"/>
        <v>0</v>
      </c>
      <c r="P48" s="39">
        <f t="shared" si="17"/>
        <v>0</v>
      </c>
      <c r="Q48" s="39">
        <f t="shared" si="18"/>
        <v>0</v>
      </c>
      <c r="R48" s="39">
        <f t="shared" si="10"/>
        <v>0</v>
      </c>
    </row>
    <row r="49" spans="1:18" s="30" customFormat="1" x14ac:dyDescent="0.2">
      <c r="A49" s="27" t="s">
        <v>107</v>
      </c>
      <c r="B49" s="28" t="s">
        <v>108</v>
      </c>
      <c r="C49" s="29">
        <v>3100</v>
      </c>
      <c r="D49" s="29">
        <v>0</v>
      </c>
      <c r="E49" s="29">
        <v>0</v>
      </c>
      <c r="F49" s="29">
        <f t="shared" si="3"/>
        <v>3100</v>
      </c>
      <c r="G49" s="29">
        <v>2100</v>
      </c>
      <c r="H49" s="29">
        <v>0</v>
      </c>
      <c r="I49" s="29">
        <v>0</v>
      </c>
      <c r="J49" s="29">
        <v>0</v>
      </c>
      <c r="K49" s="29">
        <f t="shared" si="16"/>
        <v>2100</v>
      </c>
      <c r="L49" s="29">
        <f t="shared" si="13"/>
        <v>1000</v>
      </c>
      <c r="M49" s="29">
        <f t="shared" si="6"/>
        <v>3100</v>
      </c>
      <c r="N49" s="29">
        <f t="shared" si="19"/>
        <v>0</v>
      </c>
      <c r="O49" s="29">
        <f t="shared" si="15"/>
        <v>0</v>
      </c>
      <c r="P49" s="39">
        <f t="shared" si="17"/>
        <v>0</v>
      </c>
      <c r="Q49" s="39">
        <f t="shared" si="18"/>
        <v>0</v>
      </c>
      <c r="R49" s="39">
        <f t="shared" si="10"/>
        <v>0</v>
      </c>
    </row>
    <row r="50" spans="1:18" s="30" customFormat="1" x14ac:dyDescent="0.2">
      <c r="A50" s="27" t="s">
        <v>109</v>
      </c>
      <c r="B50" s="28" t="s">
        <v>110</v>
      </c>
      <c r="C50" s="29">
        <v>20500</v>
      </c>
      <c r="D50" s="29">
        <v>0</v>
      </c>
      <c r="E50" s="29">
        <v>0</v>
      </c>
      <c r="F50" s="29">
        <f t="shared" si="3"/>
        <v>20500</v>
      </c>
      <c r="G50" s="29">
        <v>20500</v>
      </c>
      <c r="H50" s="29">
        <v>0</v>
      </c>
      <c r="I50" s="29">
        <v>0</v>
      </c>
      <c r="J50" s="29">
        <v>0</v>
      </c>
      <c r="K50" s="29">
        <f t="shared" si="16"/>
        <v>20500</v>
      </c>
      <c r="L50" s="29">
        <f t="shared" si="13"/>
        <v>0</v>
      </c>
      <c r="M50" s="29">
        <f t="shared" si="6"/>
        <v>20500</v>
      </c>
      <c r="N50" s="29">
        <f t="shared" si="19"/>
        <v>0</v>
      </c>
      <c r="O50" s="29">
        <f t="shared" si="15"/>
        <v>0</v>
      </c>
      <c r="P50" s="39">
        <f t="shared" si="17"/>
        <v>0</v>
      </c>
      <c r="Q50" s="39">
        <f t="shared" si="18"/>
        <v>0</v>
      </c>
      <c r="R50" s="39">
        <f t="shared" si="10"/>
        <v>0</v>
      </c>
    </row>
    <row r="51" spans="1:18" s="30" customFormat="1" x14ac:dyDescent="0.2">
      <c r="A51" s="27" t="s">
        <v>111</v>
      </c>
      <c r="B51" s="28" t="s">
        <v>112</v>
      </c>
      <c r="C51" s="29">
        <v>5100</v>
      </c>
      <c r="D51" s="29">
        <v>0</v>
      </c>
      <c r="E51" s="29">
        <v>0</v>
      </c>
      <c r="F51" s="29">
        <f t="shared" si="3"/>
        <v>5100</v>
      </c>
      <c r="G51" s="29">
        <v>2600</v>
      </c>
      <c r="H51" s="29">
        <v>0</v>
      </c>
      <c r="I51" s="29">
        <v>64.25</v>
      </c>
      <c r="J51" s="29">
        <v>64.25</v>
      </c>
      <c r="K51" s="29">
        <f t="shared" si="16"/>
        <v>2535.75</v>
      </c>
      <c r="L51" s="29">
        <f t="shared" si="13"/>
        <v>2500</v>
      </c>
      <c r="M51" s="29">
        <f t="shared" si="6"/>
        <v>5035.75</v>
      </c>
      <c r="N51" s="29">
        <f t="shared" si="19"/>
        <v>0</v>
      </c>
      <c r="O51" s="29">
        <f t="shared" si="15"/>
        <v>64.25</v>
      </c>
      <c r="P51" s="39">
        <f t="shared" si="17"/>
        <v>2.4711538461538463</v>
      </c>
      <c r="Q51" s="39">
        <f t="shared" si="18"/>
        <v>1.2598039215686274</v>
      </c>
      <c r="R51" s="39">
        <f t="shared" si="10"/>
        <v>1.2598039215686274</v>
      </c>
    </row>
    <row r="52" spans="1:18" s="30" customFormat="1" x14ac:dyDescent="0.2">
      <c r="A52" s="27" t="s">
        <v>113</v>
      </c>
      <c r="B52" s="28" t="s">
        <v>114</v>
      </c>
      <c r="C52" s="29">
        <v>703</v>
      </c>
      <c r="D52" s="29">
        <v>0</v>
      </c>
      <c r="E52" s="29">
        <v>0</v>
      </c>
      <c r="F52" s="29">
        <f t="shared" si="3"/>
        <v>703</v>
      </c>
      <c r="G52" s="29">
        <v>377</v>
      </c>
      <c r="H52" s="29">
        <v>0</v>
      </c>
      <c r="I52" s="29">
        <v>0</v>
      </c>
      <c r="J52" s="29">
        <v>0</v>
      </c>
      <c r="K52" s="29">
        <f t="shared" si="16"/>
        <v>377</v>
      </c>
      <c r="L52" s="29">
        <f t="shared" si="13"/>
        <v>326</v>
      </c>
      <c r="M52" s="29">
        <f t="shared" si="6"/>
        <v>703</v>
      </c>
      <c r="N52" s="29">
        <f t="shared" si="19"/>
        <v>0</v>
      </c>
      <c r="O52" s="29">
        <f t="shared" si="15"/>
        <v>0</v>
      </c>
      <c r="P52" s="39">
        <f t="shared" si="17"/>
        <v>0</v>
      </c>
      <c r="Q52" s="39">
        <f t="shared" si="18"/>
        <v>0</v>
      </c>
      <c r="R52" s="39">
        <f t="shared" si="10"/>
        <v>0</v>
      </c>
    </row>
    <row r="53" spans="1:18" s="30" customFormat="1" x14ac:dyDescent="0.2">
      <c r="A53" s="27" t="s">
        <v>115</v>
      </c>
      <c r="B53" s="28" t="s">
        <v>116</v>
      </c>
      <c r="C53" s="29">
        <v>100100</v>
      </c>
      <c r="D53" s="29">
        <v>0</v>
      </c>
      <c r="E53" s="29">
        <v>0</v>
      </c>
      <c r="F53" s="29">
        <f t="shared" si="3"/>
        <v>100100</v>
      </c>
      <c r="G53" s="29">
        <v>100000</v>
      </c>
      <c r="H53" s="29">
        <v>0</v>
      </c>
      <c r="I53" s="29">
        <v>0</v>
      </c>
      <c r="J53" s="29">
        <v>0</v>
      </c>
      <c r="K53" s="29">
        <f t="shared" si="16"/>
        <v>100000</v>
      </c>
      <c r="L53" s="29">
        <f t="shared" si="13"/>
        <v>100</v>
      </c>
      <c r="M53" s="29">
        <f t="shared" si="6"/>
        <v>100100</v>
      </c>
      <c r="N53" s="29">
        <f t="shared" si="19"/>
        <v>0</v>
      </c>
      <c r="O53" s="29">
        <f t="shared" si="15"/>
        <v>0</v>
      </c>
      <c r="P53" s="39">
        <f t="shared" si="17"/>
        <v>0</v>
      </c>
      <c r="Q53" s="39">
        <f t="shared" si="18"/>
        <v>0</v>
      </c>
      <c r="R53" s="39">
        <f t="shared" si="10"/>
        <v>0</v>
      </c>
    </row>
    <row r="54" spans="1:18" s="30" customFormat="1" x14ac:dyDescent="0.2">
      <c r="A54" s="27" t="s">
        <v>117</v>
      </c>
      <c r="B54" s="28" t="s">
        <v>118</v>
      </c>
      <c r="C54" s="29">
        <v>2272360</v>
      </c>
      <c r="D54" s="29">
        <v>0</v>
      </c>
      <c r="E54" s="29">
        <v>0</v>
      </c>
      <c r="F54" s="29">
        <f t="shared" si="3"/>
        <v>2272360</v>
      </c>
      <c r="G54" s="29">
        <v>1514372</v>
      </c>
      <c r="H54" s="29">
        <v>0</v>
      </c>
      <c r="I54" s="29">
        <v>0</v>
      </c>
      <c r="J54" s="29">
        <v>0</v>
      </c>
      <c r="K54" s="29">
        <f t="shared" si="16"/>
        <v>1514372</v>
      </c>
      <c r="L54" s="29">
        <f t="shared" si="13"/>
        <v>757988</v>
      </c>
      <c r="M54" s="29">
        <f t="shared" si="6"/>
        <v>2272360</v>
      </c>
      <c r="N54" s="29">
        <f t="shared" si="19"/>
        <v>0</v>
      </c>
      <c r="O54" s="29">
        <f t="shared" si="15"/>
        <v>0</v>
      </c>
      <c r="P54" s="39">
        <f t="shared" si="17"/>
        <v>0</v>
      </c>
      <c r="Q54" s="39">
        <f t="shared" si="18"/>
        <v>0</v>
      </c>
      <c r="R54" s="39">
        <f t="shared" si="10"/>
        <v>0</v>
      </c>
    </row>
    <row r="55" spans="1:18" s="30" customFormat="1" x14ac:dyDescent="0.2">
      <c r="A55" s="27" t="s">
        <v>119</v>
      </c>
      <c r="B55" s="28" t="s">
        <v>120</v>
      </c>
      <c r="C55" s="29">
        <v>5134090</v>
      </c>
      <c r="D55" s="29">
        <v>0</v>
      </c>
      <c r="E55" s="29">
        <v>0</v>
      </c>
      <c r="F55" s="29">
        <f t="shared" si="3"/>
        <v>5134090</v>
      </c>
      <c r="G55" s="29">
        <v>3564117</v>
      </c>
      <c r="H55" s="29">
        <v>0</v>
      </c>
      <c r="I55" s="29">
        <v>2094.75</v>
      </c>
      <c r="J55" s="29">
        <v>2094.75</v>
      </c>
      <c r="K55" s="29">
        <f t="shared" si="16"/>
        <v>3562022.25</v>
      </c>
      <c r="L55" s="29">
        <f t="shared" si="13"/>
        <v>1569973</v>
      </c>
      <c r="M55" s="29">
        <f t="shared" si="6"/>
        <v>5131995.25</v>
      </c>
      <c r="N55" s="29">
        <f t="shared" si="19"/>
        <v>0</v>
      </c>
      <c r="O55" s="29">
        <f t="shared" si="15"/>
        <v>2094.75</v>
      </c>
      <c r="P55" s="39">
        <f t="shared" si="17"/>
        <v>5.8773323097979106E-2</v>
      </c>
      <c r="Q55" s="39">
        <f t="shared" si="18"/>
        <v>4.0800804037326964E-2</v>
      </c>
      <c r="R55" s="39">
        <f t="shared" si="10"/>
        <v>4.0800804037326964E-2</v>
      </c>
    </row>
    <row r="56" spans="1:18" s="30" customFormat="1" x14ac:dyDescent="0.2">
      <c r="A56" s="27" t="s">
        <v>121</v>
      </c>
      <c r="B56" s="28" t="s">
        <v>122</v>
      </c>
      <c r="C56" s="29">
        <v>16204121</v>
      </c>
      <c r="D56" s="29">
        <v>0</v>
      </c>
      <c r="E56" s="29">
        <v>0</v>
      </c>
      <c r="F56" s="29">
        <f t="shared" si="3"/>
        <v>16204121</v>
      </c>
      <c r="G56" s="29">
        <v>3167814</v>
      </c>
      <c r="H56" s="29">
        <v>0</v>
      </c>
      <c r="I56" s="29">
        <v>0</v>
      </c>
      <c r="J56" s="29">
        <v>0</v>
      </c>
      <c r="K56" s="29">
        <f t="shared" si="16"/>
        <v>3167814</v>
      </c>
      <c r="L56" s="29">
        <f t="shared" si="13"/>
        <v>13036307</v>
      </c>
      <c r="M56" s="29">
        <f t="shared" si="6"/>
        <v>16204121</v>
      </c>
      <c r="N56" s="29">
        <f t="shared" si="19"/>
        <v>0</v>
      </c>
      <c r="O56" s="29">
        <f t="shared" si="15"/>
        <v>0</v>
      </c>
      <c r="P56" s="39">
        <f t="shared" si="17"/>
        <v>0</v>
      </c>
      <c r="Q56" s="39">
        <f t="shared" si="18"/>
        <v>0</v>
      </c>
      <c r="R56" s="39">
        <f t="shared" si="10"/>
        <v>0</v>
      </c>
    </row>
    <row r="57" spans="1:18" s="30" customFormat="1" x14ac:dyDescent="0.2">
      <c r="A57" s="27" t="s">
        <v>123</v>
      </c>
      <c r="B57" s="28" t="s">
        <v>124</v>
      </c>
      <c r="C57" s="29">
        <v>400000</v>
      </c>
      <c r="D57" s="29">
        <v>0</v>
      </c>
      <c r="E57" s="29">
        <v>0</v>
      </c>
      <c r="F57" s="29">
        <f t="shared" si="3"/>
        <v>400000</v>
      </c>
      <c r="G57" s="29">
        <v>200000</v>
      </c>
      <c r="H57" s="29">
        <v>0</v>
      </c>
      <c r="I57" s="29">
        <v>19233.77</v>
      </c>
      <c r="J57" s="29">
        <v>19233.77</v>
      </c>
      <c r="K57" s="29">
        <f t="shared" si="16"/>
        <v>180766.23</v>
      </c>
      <c r="L57" s="29">
        <f t="shared" si="13"/>
        <v>200000</v>
      </c>
      <c r="M57" s="29">
        <f t="shared" si="6"/>
        <v>380766.23</v>
      </c>
      <c r="N57" s="29">
        <f t="shared" si="19"/>
        <v>0</v>
      </c>
      <c r="O57" s="29">
        <f t="shared" si="15"/>
        <v>19233.77</v>
      </c>
      <c r="P57" s="39">
        <f t="shared" si="17"/>
        <v>9.6168849999999999</v>
      </c>
      <c r="Q57" s="39">
        <f t="shared" si="18"/>
        <v>4.8084425</v>
      </c>
      <c r="R57" s="39">
        <f t="shared" si="10"/>
        <v>4.8084425</v>
      </c>
    </row>
    <row r="58" spans="1:18" s="30" customFormat="1" x14ac:dyDescent="0.2">
      <c r="A58" s="27" t="s">
        <v>125</v>
      </c>
      <c r="B58" s="28" t="s">
        <v>126</v>
      </c>
      <c r="C58" s="29">
        <v>83488</v>
      </c>
      <c r="D58" s="29">
        <v>0</v>
      </c>
      <c r="E58" s="29">
        <v>0</v>
      </c>
      <c r="F58" s="29">
        <f t="shared" si="3"/>
        <v>83488</v>
      </c>
      <c r="G58" s="29">
        <v>82488</v>
      </c>
      <c r="H58" s="29">
        <v>0</v>
      </c>
      <c r="I58" s="29">
        <v>0</v>
      </c>
      <c r="J58" s="29">
        <v>0</v>
      </c>
      <c r="K58" s="29">
        <f t="shared" si="16"/>
        <v>82488</v>
      </c>
      <c r="L58" s="29">
        <f t="shared" si="13"/>
        <v>1000</v>
      </c>
      <c r="M58" s="29">
        <f t="shared" si="6"/>
        <v>83488</v>
      </c>
      <c r="N58" s="29">
        <f t="shared" si="19"/>
        <v>0</v>
      </c>
      <c r="O58" s="29">
        <f t="shared" si="15"/>
        <v>0</v>
      </c>
      <c r="P58" s="39">
        <f t="shared" si="17"/>
        <v>0</v>
      </c>
      <c r="Q58" s="39">
        <f t="shared" si="18"/>
        <v>0</v>
      </c>
      <c r="R58" s="39">
        <f t="shared" si="10"/>
        <v>0</v>
      </c>
    </row>
    <row r="59" spans="1:18" s="30" customFormat="1" x14ac:dyDescent="0.2">
      <c r="A59" s="27" t="s">
        <v>127</v>
      </c>
      <c r="B59" s="28" t="s">
        <v>128</v>
      </c>
      <c r="C59" s="29">
        <v>82193</v>
      </c>
      <c r="D59" s="29">
        <v>0</v>
      </c>
      <c r="E59" s="29">
        <v>0</v>
      </c>
      <c r="F59" s="29">
        <f t="shared" si="3"/>
        <v>82193</v>
      </c>
      <c r="G59" s="29">
        <v>75443</v>
      </c>
      <c r="H59" s="29">
        <v>0</v>
      </c>
      <c r="I59" s="29">
        <v>481.5</v>
      </c>
      <c r="J59" s="29">
        <v>481.5</v>
      </c>
      <c r="K59" s="29">
        <f t="shared" si="16"/>
        <v>74961.5</v>
      </c>
      <c r="L59" s="29">
        <f t="shared" si="13"/>
        <v>6750</v>
      </c>
      <c r="M59" s="29">
        <f t="shared" si="6"/>
        <v>81711.5</v>
      </c>
      <c r="N59" s="29">
        <f t="shared" si="19"/>
        <v>0</v>
      </c>
      <c r="O59" s="29">
        <f t="shared" si="15"/>
        <v>481.5</v>
      </c>
      <c r="P59" s="39">
        <f t="shared" si="17"/>
        <v>0.63823018702861767</v>
      </c>
      <c r="Q59" s="39">
        <f t="shared" si="18"/>
        <v>0.58581631039139581</v>
      </c>
      <c r="R59" s="39">
        <f t="shared" si="10"/>
        <v>0.58581631039139581</v>
      </c>
    </row>
    <row r="60" spans="1:18" s="30" customFormat="1" x14ac:dyDescent="0.2">
      <c r="A60" s="27" t="s">
        <v>129</v>
      </c>
      <c r="B60" s="28" t="s">
        <v>130</v>
      </c>
      <c r="C60" s="29">
        <v>2200</v>
      </c>
      <c r="D60" s="29">
        <v>0</v>
      </c>
      <c r="E60" s="29">
        <v>0</v>
      </c>
      <c r="F60" s="29">
        <f t="shared" si="3"/>
        <v>2200</v>
      </c>
      <c r="G60" s="29">
        <v>1900</v>
      </c>
      <c r="H60" s="29">
        <v>0</v>
      </c>
      <c r="I60" s="29">
        <v>0</v>
      </c>
      <c r="J60" s="29">
        <v>0</v>
      </c>
      <c r="K60" s="29">
        <f t="shared" si="16"/>
        <v>1900</v>
      </c>
      <c r="L60" s="29">
        <f t="shared" si="13"/>
        <v>300</v>
      </c>
      <c r="M60" s="29">
        <f t="shared" si="6"/>
        <v>2200</v>
      </c>
      <c r="N60" s="29">
        <f t="shared" si="19"/>
        <v>0</v>
      </c>
      <c r="O60" s="29">
        <f t="shared" si="15"/>
        <v>0</v>
      </c>
      <c r="P60" s="39">
        <f t="shared" si="17"/>
        <v>0</v>
      </c>
      <c r="Q60" s="39">
        <f t="shared" si="18"/>
        <v>0</v>
      </c>
      <c r="R60" s="39">
        <f t="shared" si="10"/>
        <v>0</v>
      </c>
    </row>
    <row r="61" spans="1:18" s="30" customFormat="1" x14ac:dyDescent="0.2">
      <c r="A61" s="27" t="s">
        <v>131</v>
      </c>
      <c r="B61" s="28" t="s">
        <v>132</v>
      </c>
      <c r="C61" s="29">
        <v>500</v>
      </c>
      <c r="D61" s="29">
        <v>0</v>
      </c>
      <c r="E61" s="29">
        <v>0</v>
      </c>
      <c r="F61" s="29">
        <f t="shared" si="3"/>
        <v>500</v>
      </c>
      <c r="G61" s="29">
        <v>500</v>
      </c>
      <c r="H61" s="29">
        <v>0</v>
      </c>
      <c r="I61" s="29">
        <v>0</v>
      </c>
      <c r="J61" s="29">
        <v>0</v>
      </c>
      <c r="K61" s="29">
        <f t="shared" si="16"/>
        <v>500</v>
      </c>
      <c r="L61" s="29">
        <f t="shared" si="13"/>
        <v>0</v>
      </c>
      <c r="M61" s="29">
        <f t="shared" si="6"/>
        <v>500</v>
      </c>
      <c r="N61" s="29">
        <f t="shared" ref="N61:O73" si="20">SUM(N62:N66)</f>
        <v>0</v>
      </c>
      <c r="O61" s="29">
        <f t="shared" si="15"/>
        <v>0</v>
      </c>
      <c r="P61" s="39">
        <f t="shared" si="17"/>
        <v>0</v>
      </c>
      <c r="Q61" s="39">
        <f t="shared" si="18"/>
        <v>0</v>
      </c>
      <c r="R61" s="39">
        <f t="shared" si="10"/>
        <v>0</v>
      </c>
    </row>
    <row r="62" spans="1:18" s="30" customFormat="1" x14ac:dyDescent="0.2">
      <c r="A62" s="27" t="s">
        <v>133</v>
      </c>
      <c r="B62" s="28" t="s">
        <v>134</v>
      </c>
      <c r="C62" s="29">
        <v>157918</v>
      </c>
      <c r="D62" s="29">
        <v>0</v>
      </c>
      <c r="E62" s="29">
        <v>0</v>
      </c>
      <c r="F62" s="29">
        <f t="shared" si="3"/>
        <v>157918</v>
      </c>
      <c r="G62" s="29">
        <v>97918</v>
      </c>
      <c r="H62" s="29">
        <v>0</v>
      </c>
      <c r="I62" s="29">
        <v>0</v>
      </c>
      <c r="J62" s="29">
        <v>0</v>
      </c>
      <c r="K62" s="29">
        <f t="shared" si="16"/>
        <v>97918</v>
      </c>
      <c r="L62" s="29">
        <f t="shared" si="13"/>
        <v>60000</v>
      </c>
      <c r="M62" s="29">
        <f t="shared" si="6"/>
        <v>157918</v>
      </c>
      <c r="N62" s="29">
        <f t="shared" si="20"/>
        <v>0</v>
      </c>
      <c r="O62" s="29">
        <f t="shared" si="15"/>
        <v>0</v>
      </c>
      <c r="P62" s="39">
        <f t="shared" si="17"/>
        <v>0</v>
      </c>
      <c r="Q62" s="39">
        <f t="shared" si="18"/>
        <v>0</v>
      </c>
      <c r="R62" s="39">
        <f t="shared" si="10"/>
        <v>0</v>
      </c>
    </row>
    <row r="63" spans="1:18" s="30" customFormat="1" x14ac:dyDescent="0.2">
      <c r="A63" s="27" t="s">
        <v>135</v>
      </c>
      <c r="B63" s="28" t="s">
        <v>136</v>
      </c>
      <c r="C63" s="29">
        <v>882938</v>
      </c>
      <c r="D63" s="29">
        <v>0</v>
      </c>
      <c r="E63" s="29">
        <v>0</v>
      </c>
      <c r="F63" s="29">
        <f t="shared" si="3"/>
        <v>882938</v>
      </c>
      <c r="G63" s="29">
        <v>876838</v>
      </c>
      <c r="H63" s="29">
        <v>0</v>
      </c>
      <c r="I63" s="29">
        <v>0</v>
      </c>
      <c r="J63" s="29">
        <v>0</v>
      </c>
      <c r="K63" s="29">
        <f t="shared" si="16"/>
        <v>876838</v>
      </c>
      <c r="L63" s="29">
        <f t="shared" si="13"/>
        <v>6100</v>
      </c>
      <c r="M63" s="29">
        <f t="shared" si="6"/>
        <v>882938</v>
      </c>
      <c r="N63" s="29">
        <f t="shared" si="20"/>
        <v>0</v>
      </c>
      <c r="O63" s="29">
        <f t="shared" si="15"/>
        <v>0</v>
      </c>
      <c r="P63" s="39">
        <f t="shared" si="17"/>
        <v>0</v>
      </c>
      <c r="Q63" s="39">
        <f t="shared" si="18"/>
        <v>0</v>
      </c>
      <c r="R63" s="39">
        <f t="shared" si="10"/>
        <v>0</v>
      </c>
    </row>
    <row r="64" spans="1:18" s="30" customFormat="1" x14ac:dyDescent="0.2">
      <c r="A64" s="27" t="s">
        <v>137</v>
      </c>
      <c r="B64" s="28" t="s">
        <v>138</v>
      </c>
      <c r="C64" s="29">
        <f>SUM(C65:C73)</f>
        <v>8915019</v>
      </c>
      <c r="D64" s="29">
        <f t="shared" ref="D64:M64" si="21">SUM(D65:D73)</f>
        <v>0</v>
      </c>
      <c r="E64" s="29">
        <f t="shared" si="21"/>
        <v>0</v>
      </c>
      <c r="F64" s="29">
        <f t="shared" si="3"/>
        <v>8915019</v>
      </c>
      <c r="G64" s="29">
        <f t="shared" si="21"/>
        <v>5619019</v>
      </c>
      <c r="H64" s="29">
        <f t="shared" si="21"/>
        <v>0</v>
      </c>
      <c r="I64" s="29">
        <f t="shared" si="21"/>
        <v>111969.95999999999</v>
      </c>
      <c r="J64" s="29">
        <f t="shared" si="21"/>
        <v>111969.95999999999</v>
      </c>
      <c r="K64" s="29">
        <f t="shared" si="16"/>
        <v>5507049.04</v>
      </c>
      <c r="L64" s="29">
        <f t="shared" si="13"/>
        <v>3296000</v>
      </c>
      <c r="M64" s="29">
        <f t="shared" si="6"/>
        <v>8803049.0399999991</v>
      </c>
      <c r="N64" s="29">
        <f t="shared" si="20"/>
        <v>0</v>
      </c>
      <c r="O64" s="29">
        <f t="shared" si="15"/>
        <v>111969.95999999999</v>
      </c>
      <c r="P64" s="39">
        <f t="shared" si="17"/>
        <v>1.9926958780527346</v>
      </c>
      <c r="Q64" s="39">
        <f t="shared" si="18"/>
        <v>1.2559699536254492</v>
      </c>
      <c r="R64" s="39">
        <f t="shared" si="10"/>
        <v>1.2559699536254492</v>
      </c>
    </row>
    <row r="65" spans="1:18" s="34" customFormat="1" hidden="1" x14ac:dyDescent="0.2">
      <c r="A65" s="31"/>
      <c r="B65" s="32" t="s">
        <v>139</v>
      </c>
      <c r="C65" s="33">
        <v>1477867.5</v>
      </c>
      <c r="D65" s="33"/>
      <c r="E65" s="33"/>
      <c r="F65" s="29">
        <f t="shared" si="3"/>
        <v>1477867.5</v>
      </c>
      <c r="G65" s="33">
        <v>777867.5</v>
      </c>
      <c r="H65" s="33"/>
      <c r="I65" s="33">
        <v>84699.5</v>
      </c>
      <c r="J65" s="33">
        <v>84699.5</v>
      </c>
      <c r="K65" s="29">
        <f t="shared" si="16"/>
        <v>693168</v>
      </c>
      <c r="L65" s="29">
        <f t="shared" si="13"/>
        <v>700000</v>
      </c>
      <c r="M65" s="29">
        <f t="shared" si="6"/>
        <v>1393168</v>
      </c>
      <c r="N65" s="29">
        <f t="shared" si="20"/>
        <v>0</v>
      </c>
      <c r="O65" s="29">
        <f t="shared" si="15"/>
        <v>84699.5</v>
      </c>
      <c r="P65" s="39">
        <f t="shared" si="17"/>
        <v>10.888679627314421</v>
      </c>
      <c r="Q65" s="39">
        <f t="shared" si="18"/>
        <v>5.7311971472408727</v>
      </c>
      <c r="R65" s="39">
        <f t="shared" si="10"/>
        <v>5.7311971472408727</v>
      </c>
    </row>
    <row r="66" spans="1:18" s="34" customFormat="1" hidden="1" x14ac:dyDescent="0.2">
      <c r="A66" s="31"/>
      <c r="B66" s="32" t="s">
        <v>140</v>
      </c>
      <c r="C66" s="33">
        <v>240643</v>
      </c>
      <c r="D66" s="33"/>
      <c r="E66" s="33"/>
      <c r="F66" s="29">
        <f t="shared" si="3"/>
        <v>240643</v>
      </c>
      <c r="G66" s="33">
        <v>240643</v>
      </c>
      <c r="H66" s="33"/>
      <c r="I66" s="33">
        <v>0</v>
      </c>
      <c r="J66" s="33">
        <v>0</v>
      </c>
      <c r="K66" s="29">
        <f t="shared" si="16"/>
        <v>240643</v>
      </c>
      <c r="L66" s="29">
        <f t="shared" si="13"/>
        <v>0</v>
      </c>
      <c r="M66" s="29">
        <f t="shared" si="6"/>
        <v>240643</v>
      </c>
      <c r="N66" s="29">
        <f t="shared" si="20"/>
        <v>0</v>
      </c>
      <c r="O66" s="29">
        <f t="shared" si="15"/>
        <v>0</v>
      </c>
      <c r="P66" s="39">
        <f t="shared" si="17"/>
        <v>0</v>
      </c>
      <c r="Q66" s="39">
        <f t="shared" si="18"/>
        <v>0</v>
      </c>
      <c r="R66" s="39">
        <f t="shared" si="10"/>
        <v>0</v>
      </c>
    </row>
    <row r="67" spans="1:18" s="34" customFormat="1" hidden="1" x14ac:dyDescent="0.2">
      <c r="A67" s="31"/>
      <c r="B67" s="32" t="s">
        <v>141</v>
      </c>
      <c r="C67" s="33">
        <v>210</v>
      </c>
      <c r="D67" s="33"/>
      <c r="E67" s="33"/>
      <c r="F67" s="29">
        <f t="shared" si="3"/>
        <v>210</v>
      </c>
      <c r="G67" s="33">
        <v>210</v>
      </c>
      <c r="H67" s="33"/>
      <c r="I67" s="33">
        <v>0</v>
      </c>
      <c r="J67" s="33">
        <v>0</v>
      </c>
      <c r="K67" s="29">
        <f t="shared" si="16"/>
        <v>210</v>
      </c>
      <c r="L67" s="29">
        <f t="shared" si="13"/>
        <v>0</v>
      </c>
      <c r="M67" s="29">
        <f t="shared" si="6"/>
        <v>210</v>
      </c>
      <c r="N67" s="29">
        <f t="shared" si="20"/>
        <v>0</v>
      </c>
      <c r="O67" s="29">
        <f t="shared" si="15"/>
        <v>0</v>
      </c>
      <c r="P67" s="39">
        <f t="shared" si="17"/>
        <v>0</v>
      </c>
      <c r="Q67" s="39">
        <f t="shared" si="18"/>
        <v>0</v>
      </c>
      <c r="R67" s="39">
        <f t="shared" si="10"/>
        <v>0</v>
      </c>
    </row>
    <row r="68" spans="1:18" s="34" customFormat="1" hidden="1" x14ac:dyDescent="0.2">
      <c r="A68" s="31"/>
      <c r="B68" s="32" t="s">
        <v>142</v>
      </c>
      <c r="C68" s="33">
        <v>246869</v>
      </c>
      <c r="D68" s="33"/>
      <c r="E68" s="33"/>
      <c r="F68" s="29">
        <f t="shared" si="3"/>
        <v>246869</v>
      </c>
      <c r="G68" s="33">
        <v>246869</v>
      </c>
      <c r="H68" s="33"/>
      <c r="I68" s="33">
        <v>0</v>
      </c>
      <c r="J68" s="33">
        <v>0</v>
      </c>
      <c r="K68" s="29">
        <f t="shared" si="16"/>
        <v>246869</v>
      </c>
      <c r="L68" s="29">
        <f t="shared" si="13"/>
        <v>0</v>
      </c>
      <c r="M68" s="29">
        <f t="shared" si="6"/>
        <v>246869</v>
      </c>
      <c r="N68" s="29">
        <f t="shared" si="20"/>
        <v>0</v>
      </c>
      <c r="O68" s="29">
        <f t="shared" si="15"/>
        <v>0</v>
      </c>
      <c r="P68" s="39">
        <f t="shared" si="17"/>
        <v>0</v>
      </c>
      <c r="Q68" s="39">
        <f t="shared" si="18"/>
        <v>0</v>
      </c>
      <c r="R68" s="39">
        <f t="shared" si="10"/>
        <v>0</v>
      </c>
    </row>
    <row r="69" spans="1:18" s="34" customFormat="1" hidden="1" x14ac:dyDescent="0.2">
      <c r="A69" s="31"/>
      <c r="B69" s="32" t="s">
        <v>143</v>
      </c>
      <c r="C69" s="33">
        <v>3040</v>
      </c>
      <c r="D69" s="33"/>
      <c r="E69" s="33"/>
      <c r="F69" s="29">
        <f t="shared" si="3"/>
        <v>3040</v>
      </c>
      <c r="G69" s="33">
        <v>3040</v>
      </c>
      <c r="H69" s="33"/>
      <c r="I69" s="33">
        <v>0</v>
      </c>
      <c r="J69" s="33">
        <v>0</v>
      </c>
      <c r="K69" s="29">
        <f t="shared" si="16"/>
        <v>3040</v>
      </c>
      <c r="L69" s="29">
        <f t="shared" si="13"/>
        <v>0</v>
      </c>
      <c r="M69" s="29">
        <f t="shared" si="6"/>
        <v>3040</v>
      </c>
      <c r="N69" s="29">
        <f t="shared" si="20"/>
        <v>0</v>
      </c>
      <c r="O69" s="29">
        <f t="shared" si="15"/>
        <v>0</v>
      </c>
      <c r="P69" s="39">
        <f t="shared" si="17"/>
        <v>0</v>
      </c>
      <c r="Q69" s="39">
        <f t="shared" si="18"/>
        <v>0</v>
      </c>
      <c r="R69" s="39">
        <f t="shared" si="10"/>
        <v>0</v>
      </c>
    </row>
    <row r="70" spans="1:18" s="34" customFormat="1" hidden="1" x14ac:dyDescent="0.2">
      <c r="A70" s="31"/>
      <c r="B70" s="32" t="s">
        <v>144</v>
      </c>
      <c r="C70" s="33">
        <v>48855.5</v>
      </c>
      <c r="D70" s="33"/>
      <c r="E70" s="33"/>
      <c r="F70" s="29">
        <f t="shared" si="3"/>
        <v>48855.5</v>
      </c>
      <c r="G70" s="33">
        <v>48855.5</v>
      </c>
      <c r="H70" s="33"/>
      <c r="I70" s="33">
        <v>26342.400000000001</v>
      </c>
      <c r="J70" s="33">
        <v>26342.400000000001</v>
      </c>
      <c r="K70" s="29">
        <f t="shared" si="16"/>
        <v>22513.1</v>
      </c>
      <c r="L70" s="29">
        <f t="shared" si="13"/>
        <v>0</v>
      </c>
      <c r="M70" s="29">
        <f t="shared" si="6"/>
        <v>22513.1</v>
      </c>
      <c r="N70" s="29">
        <f t="shared" si="20"/>
        <v>0</v>
      </c>
      <c r="O70" s="29">
        <f t="shared" si="15"/>
        <v>26342.400000000001</v>
      </c>
      <c r="P70" s="39">
        <f t="shared" si="17"/>
        <v>53.919006048449006</v>
      </c>
      <c r="Q70" s="39">
        <f t="shared" si="18"/>
        <v>53.919006048449006</v>
      </c>
      <c r="R70" s="39">
        <f t="shared" si="10"/>
        <v>53.919006048449006</v>
      </c>
    </row>
    <row r="71" spans="1:18" s="34" customFormat="1" hidden="1" x14ac:dyDescent="0.2">
      <c r="A71" s="31"/>
      <c r="B71" s="32" t="s">
        <v>145</v>
      </c>
      <c r="C71" s="33">
        <v>336302</v>
      </c>
      <c r="D71" s="33"/>
      <c r="E71" s="33"/>
      <c r="F71" s="29">
        <f t="shared" si="3"/>
        <v>336302</v>
      </c>
      <c r="G71" s="33">
        <v>336302</v>
      </c>
      <c r="H71" s="33"/>
      <c r="I71" s="33">
        <v>788.06</v>
      </c>
      <c r="J71" s="33">
        <v>788.06</v>
      </c>
      <c r="K71" s="29">
        <f t="shared" si="16"/>
        <v>335513.94</v>
      </c>
      <c r="L71" s="29">
        <f t="shared" si="13"/>
        <v>0</v>
      </c>
      <c r="M71" s="29">
        <f t="shared" si="6"/>
        <v>335513.94</v>
      </c>
      <c r="N71" s="29">
        <f t="shared" si="20"/>
        <v>0</v>
      </c>
      <c r="O71" s="29">
        <f t="shared" si="15"/>
        <v>788.06</v>
      </c>
      <c r="P71" s="39">
        <f t="shared" si="17"/>
        <v>0.23433104768927926</v>
      </c>
      <c r="Q71" s="39">
        <f t="shared" si="18"/>
        <v>0.23433104768927926</v>
      </c>
      <c r="R71" s="39">
        <f t="shared" si="10"/>
        <v>0.23433104768927926</v>
      </c>
    </row>
    <row r="72" spans="1:18" s="34" customFormat="1" hidden="1" x14ac:dyDescent="0.2">
      <c r="A72" s="31"/>
      <c r="B72" s="32" t="s">
        <v>146</v>
      </c>
      <c r="C72" s="33">
        <v>6560000</v>
      </c>
      <c r="D72" s="33"/>
      <c r="E72" s="33"/>
      <c r="F72" s="29">
        <f t="shared" si="3"/>
        <v>6560000</v>
      </c>
      <c r="G72" s="33">
        <v>3964000</v>
      </c>
      <c r="H72" s="33"/>
      <c r="I72" s="33">
        <v>0</v>
      </c>
      <c r="J72" s="33">
        <v>0</v>
      </c>
      <c r="K72" s="29">
        <f t="shared" si="16"/>
        <v>3964000</v>
      </c>
      <c r="L72" s="29">
        <f t="shared" si="13"/>
        <v>2596000</v>
      </c>
      <c r="M72" s="29">
        <f t="shared" si="6"/>
        <v>6560000</v>
      </c>
      <c r="N72" s="29">
        <f t="shared" si="20"/>
        <v>0</v>
      </c>
      <c r="O72" s="29">
        <f t="shared" si="15"/>
        <v>0</v>
      </c>
      <c r="P72" s="39">
        <f t="shared" si="17"/>
        <v>0</v>
      </c>
      <c r="Q72" s="39">
        <f t="shared" si="18"/>
        <v>0</v>
      </c>
      <c r="R72" s="39">
        <f t="shared" si="10"/>
        <v>0</v>
      </c>
    </row>
    <row r="73" spans="1:18" s="34" customFormat="1" hidden="1" x14ac:dyDescent="0.2">
      <c r="A73" s="31"/>
      <c r="B73" s="32" t="s">
        <v>147</v>
      </c>
      <c r="C73" s="33">
        <v>1232</v>
      </c>
      <c r="D73" s="33"/>
      <c r="E73" s="33"/>
      <c r="F73" s="29">
        <f t="shared" si="3"/>
        <v>1232</v>
      </c>
      <c r="G73" s="33">
        <v>1232</v>
      </c>
      <c r="H73" s="33"/>
      <c r="I73" s="33">
        <v>140</v>
      </c>
      <c r="J73" s="33">
        <v>140</v>
      </c>
      <c r="K73" s="29">
        <f t="shared" si="16"/>
        <v>1092</v>
      </c>
      <c r="L73" s="29">
        <f t="shared" si="13"/>
        <v>0</v>
      </c>
      <c r="M73" s="29">
        <f t="shared" si="6"/>
        <v>1092</v>
      </c>
      <c r="N73" s="29">
        <f t="shared" si="20"/>
        <v>0</v>
      </c>
      <c r="O73" s="29">
        <f t="shared" si="15"/>
        <v>140</v>
      </c>
      <c r="P73" s="39">
        <f t="shared" si="17"/>
        <v>11.363636363636363</v>
      </c>
      <c r="Q73" s="39">
        <f t="shared" si="18"/>
        <v>11.363636363636363</v>
      </c>
      <c r="R73" s="39">
        <f t="shared" si="10"/>
        <v>11.363636363636363</v>
      </c>
    </row>
    <row r="74" spans="1:18" s="38" customFormat="1" ht="23.25" customHeight="1" x14ac:dyDescent="0.2">
      <c r="A74" s="40"/>
      <c r="B74" s="36" t="s">
        <v>148</v>
      </c>
      <c r="C74" s="25">
        <f>SUM(C75:C119)</f>
        <v>3072050</v>
      </c>
      <c r="D74" s="25">
        <f t="shared" ref="D74:O74" si="22">SUM(D75:D119)</f>
        <v>0</v>
      </c>
      <c r="E74" s="25">
        <f t="shared" si="22"/>
        <v>0</v>
      </c>
      <c r="F74" s="25">
        <f t="shared" si="22"/>
        <v>3072050</v>
      </c>
      <c r="G74" s="25">
        <f t="shared" si="22"/>
        <v>2458145</v>
      </c>
      <c r="H74" s="25">
        <f t="shared" si="22"/>
        <v>0</v>
      </c>
      <c r="I74" s="25">
        <f t="shared" si="22"/>
        <v>50372.100000000013</v>
      </c>
      <c r="J74" s="25">
        <f t="shared" si="22"/>
        <v>50372.100000000013</v>
      </c>
      <c r="K74" s="25">
        <f t="shared" si="22"/>
        <v>2407772.9</v>
      </c>
      <c r="L74" s="25">
        <f t="shared" si="22"/>
        <v>613905</v>
      </c>
      <c r="M74" s="25">
        <f t="shared" si="22"/>
        <v>3021677.9</v>
      </c>
      <c r="N74" s="25">
        <f t="shared" si="22"/>
        <v>0</v>
      </c>
      <c r="O74" s="25">
        <f t="shared" si="22"/>
        <v>50372.100000000013</v>
      </c>
      <c r="P74" s="37">
        <f t="shared" si="17"/>
        <v>2.0491915651843162</v>
      </c>
      <c r="Q74" s="37">
        <f t="shared" si="18"/>
        <v>1.6396901092104625</v>
      </c>
      <c r="R74" s="37">
        <f t="shared" si="10"/>
        <v>1.6396901092104625</v>
      </c>
    </row>
    <row r="75" spans="1:18" s="30" customFormat="1" x14ac:dyDescent="0.2">
      <c r="A75" s="27" t="s">
        <v>149</v>
      </c>
      <c r="B75" s="28" t="s">
        <v>150</v>
      </c>
      <c r="C75" s="29">
        <v>866672</v>
      </c>
      <c r="D75" s="29">
        <v>0</v>
      </c>
      <c r="E75" s="29">
        <v>0</v>
      </c>
      <c r="F75" s="29">
        <f t="shared" si="3"/>
        <v>866672</v>
      </c>
      <c r="G75" s="29">
        <v>557792</v>
      </c>
      <c r="H75" s="29">
        <v>0</v>
      </c>
      <c r="I75" s="29">
        <v>0</v>
      </c>
      <c r="J75" s="29">
        <v>0</v>
      </c>
      <c r="K75" s="29">
        <f t="shared" si="16"/>
        <v>557792</v>
      </c>
      <c r="L75" s="29">
        <f t="shared" si="13"/>
        <v>308880</v>
      </c>
      <c r="M75" s="29">
        <f t="shared" si="6"/>
        <v>866672</v>
      </c>
      <c r="N75" s="29">
        <f t="shared" ref="N75:O90" si="23">SUM(N76:N80)</f>
        <v>0</v>
      </c>
      <c r="O75" s="29">
        <f t="shared" si="15"/>
        <v>0</v>
      </c>
      <c r="P75" s="39">
        <f>+J75/G75*100</f>
        <v>0</v>
      </c>
      <c r="Q75" s="39">
        <f>+I75/F75*100</f>
        <v>0</v>
      </c>
      <c r="R75" s="39">
        <f>+J75/F75*100</f>
        <v>0</v>
      </c>
    </row>
    <row r="76" spans="1:18" s="30" customFormat="1" x14ac:dyDescent="0.2">
      <c r="A76" s="27" t="s">
        <v>151</v>
      </c>
      <c r="B76" s="28" t="s">
        <v>152</v>
      </c>
      <c r="C76" s="29">
        <v>111000</v>
      </c>
      <c r="D76" s="29">
        <v>0</v>
      </c>
      <c r="E76" s="29">
        <v>0</v>
      </c>
      <c r="F76" s="29">
        <f t="shared" si="3"/>
        <v>111000</v>
      </c>
      <c r="G76" s="29">
        <v>111000</v>
      </c>
      <c r="H76" s="29">
        <v>0</v>
      </c>
      <c r="I76" s="29">
        <v>0</v>
      </c>
      <c r="J76" s="29">
        <v>0</v>
      </c>
      <c r="K76" s="29">
        <f t="shared" si="16"/>
        <v>111000</v>
      </c>
      <c r="L76" s="29">
        <f t="shared" si="13"/>
        <v>0</v>
      </c>
      <c r="M76" s="29">
        <f t="shared" si="6"/>
        <v>111000</v>
      </c>
      <c r="N76" s="29">
        <f t="shared" si="23"/>
        <v>0</v>
      </c>
      <c r="O76" s="29">
        <f t="shared" si="15"/>
        <v>0</v>
      </c>
      <c r="P76" s="39">
        <f t="shared" ref="P76:P129" si="24">+J76/G76*100</f>
        <v>0</v>
      </c>
      <c r="Q76" s="39">
        <f t="shared" ref="Q76:Q129" si="25">+I76/F76*100</f>
        <v>0</v>
      </c>
      <c r="R76" s="39">
        <f t="shared" ref="R76:R129" si="26">+J76/F76*100</f>
        <v>0</v>
      </c>
    </row>
    <row r="77" spans="1:18" s="30" customFormat="1" x14ac:dyDescent="0.2">
      <c r="A77" s="27" t="s">
        <v>153</v>
      </c>
      <c r="B77" s="28" t="s">
        <v>154</v>
      </c>
      <c r="C77" s="29">
        <v>94160</v>
      </c>
      <c r="D77" s="29">
        <v>0</v>
      </c>
      <c r="E77" s="29">
        <v>0</v>
      </c>
      <c r="F77" s="29">
        <f t="shared" ref="F77:F140" si="27">+C77+E77</f>
        <v>94160</v>
      </c>
      <c r="G77" s="29">
        <v>93560</v>
      </c>
      <c r="H77" s="29">
        <v>0</v>
      </c>
      <c r="I77" s="29">
        <v>0</v>
      </c>
      <c r="J77" s="29">
        <v>0</v>
      </c>
      <c r="K77" s="29">
        <f t="shared" si="16"/>
        <v>93560</v>
      </c>
      <c r="L77" s="29">
        <f t="shared" si="13"/>
        <v>600</v>
      </c>
      <c r="M77" s="29">
        <f t="shared" ref="M77:M140" si="28">+F77-J77</f>
        <v>94160</v>
      </c>
      <c r="N77" s="29">
        <f t="shared" si="23"/>
        <v>0</v>
      </c>
      <c r="O77" s="29">
        <f t="shared" si="15"/>
        <v>0</v>
      </c>
      <c r="P77" s="39">
        <f t="shared" si="24"/>
        <v>0</v>
      </c>
      <c r="Q77" s="39">
        <f t="shared" si="25"/>
        <v>0</v>
      </c>
      <c r="R77" s="39">
        <f t="shared" si="26"/>
        <v>0</v>
      </c>
    </row>
    <row r="78" spans="1:18" s="30" customFormat="1" x14ac:dyDescent="0.2">
      <c r="A78" s="27" t="s">
        <v>155</v>
      </c>
      <c r="B78" s="28" t="s">
        <v>156</v>
      </c>
      <c r="C78" s="29">
        <v>5250</v>
      </c>
      <c r="D78" s="29">
        <v>0</v>
      </c>
      <c r="E78" s="29">
        <v>0</v>
      </c>
      <c r="F78" s="29">
        <f t="shared" si="27"/>
        <v>5250</v>
      </c>
      <c r="G78" s="29">
        <v>4700</v>
      </c>
      <c r="H78" s="29">
        <v>0</v>
      </c>
      <c r="I78" s="29">
        <v>0</v>
      </c>
      <c r="J78" s="29">
        <v>0</v>
      </c>
      <c r="K78" s="29">
        <f t="shared" si="16"/>
        <v>4700</v>
      </c>
      <c r="L78" s="29">
        <f t="shared" si="13"/>
        <v>550</v>
      </c>
      <c r="M78" s="29">
        <f t="shared" si="28"/>
        <v>5250</v>
      </c>
      <c r="N78" s="29">
        <f t="shared" si="23"/>
        <v>0</v>
      </c>
      <c r="O78" s="29">
        <f t="shared" si="15"/>
        <v>0</v>
      </c>
      <c r="P78" s="39">
        <f t="shared" si="24"/>
        <v>0</v>
      </c>
      <c r="Q78" s="39">
        <f t="shared" si="25"/>
        <v>0</v>
      </c>
      <c r="R78" s="39">
        <f t="shared" si="26"/>
        <v>0</v>
      </c>
    </row>
    <row r="79" spans="1:18" s="30" customFormat="1" x14ac:dyDescent="0.2">
      <c r="A79" s="27" t="s">
        <v>157</v>
      </c>
      <c r="B79" s="28" t="s">
        <v>158</v>
      </c>
      <c r="C79" s="29">
        <v>87400</v>
      </c>
      <c r="D79" s="29">
        <v>0</v>
      </c>
      <c r="E79" s="29">
        <v>0</v>
      </c>
      <c r="F79" s="29">
        <f t="shared" si="27"/>
        <v>87400</v>
      </c>
      <c r="G79" s="29">
        <v>43700</v>
      </c>
      <c r="H79" s="29">
        <v>0</v>
      </c>
      <c r="I79" s="29">
        <v>0</v>
      </c>
      <c r="J79" s="29">
        <v>0</v>
      </c>
      <c r="K79" s="29">
        <f t="shared" si="16"/>
        <v>43700</v>
      </c>
      <c r="L79" s="29">
        <f t="shared" si="13"/>
        <v>43700</v>
      </c>
      <c r="M79" s="29">
        <f t="shared" si="28"/>
        <v>87400</v>
      </c>
      <c r="N79" s="29">
        <f t="shared" si="23"/>
        <v>0</v>
      </c>
      <c r="O79" s="29">
        <f t="shared" si="15"/>
        <v>0</v>
      </c>
      <c r="P79" s="39">
        <f t="shared" si="24"/>
        <v>0</v>
      </c>
      <c r="Q79" s="39">
        <f t="shared" si="25"/>
        <v>0</v>
      </c>
      <c r="R79" s="39">
        <f t="shared" si="26"/>
        <v>0</v>
      </c>
    </row>
    <row r="80" spans="1:18" s="30" customFormat="1" x14ac:dyDescent="0.2">
      <c r="A80" s="27" t="s">
        <v>159</v>
      </c>
      <c r="B80" s="28" t="s">
        <v>160</v>
      </c>
      <c r="C80" s="29">
        <v>6550</v>
      </c>
      <c r="D80" s="29">
        <v>0</v>
      </c>
      <c r="E80" s="29">
        <v>0</v>
      </c>
      <c r="F80" s="29">
        <f t="shared" si="27"/>
        <v>6550</v>
      </c>
      <c r="G80" s="29">
        <v>4050</v>
      </c>
      <c r="H80" s="29">
        <v>0</v>
      </c>
      <c r="I80" s="29">
        <v>0</v>
      </c>
      <c r="J80" s="29">
        <v>0</v>
      </c>
      <c r="K80" s="29">
        <f t="shared" si="16"/>
        <v>4050</v>
      </c>
      <c r="L80" s="29">
        <f t="shared" si="13"/>
        <v>2500</v>
      </c>
      <c r="M80" s="29">
        <f t="shared" si="28"/>
        <v>6550</v>
      </c>
      <c r="N80" s="29">
        <f t="shared" si="23"/>
        <v>0</v>
      </c>
      <c r="O80" s="29">
        <f t="shared" si="15"/>
        <v>0</v>
      </c>
      <c r="P80" s="39">
        <f t="shared" si="24"/>
        <v>0</v>
      </c>
      <c r="Q80" s="39">
        <f t="shared" si="25"/>
        <v>0</v>
      </c>
      <c r="R80" s="39">
        <f t="shared" si="26"/>
        <v>0</v>
      </c>
    </row>
    <row r="81" spans="1:18" s="30" customFormat="1" x14ac:dyDescent="0.2">
      <c r="A81" s="27" t="s">
        <v>161</v>
      </c>
      <c r="B81" s="28" t="s">
        <v>162</v>
      </c>
      <c r="C81" s="29">
        <v>214194</v>
      </c>
      <c r="D81" s="29">
        <v>0</v>
      </c>
      <c r="E81" s="29">
        <v>0</v>
      </c>
      <c r="F81" s="29">
        <f t="shared" si="27"/>
        <v>214194</v>
      </c>
      <c r="G81" s="29">
        <v>165484</v>
      </c>
      <c r="H81" s="29">
        <v>0</v>
      </c>
      <c r="I81" s="29">
        <v>0</v>
      </c>
      <c r="J81" s="29">
        <v>0</v>
      </c>
      <c r="K81" s="29">
        <f t="shared" si="16"/>
        <v>165484</v>
      </c>
      <c r="L81" s="29">
        <f t="shared" si="13"/>
        <v>48710</v>
      </c>
      <c r="M81" s="29">
        <f t="shared" si="28"/>
        <v>214194</v>
      </c>
      <c r="N81" s="29">
        <f t="shared" si="23"/>
        <v>0</v>
      </c>
      <c r="O81" s="29">
        <f t="shared" si="15"/>
        <v>0</v>
      </c>
      <c r="P81" s="39">
        <f t="shared" si="24"/>
        <v>0</v>
      </c>
      <c r="Q81" s="39">
        <f t="shared" si="25"/>
        <v>0</v>
      </c>
      <c r="R81" s="39">
        <f t="shared" si="26"/>
        <v>0</v>
      </c>
    </row>
    <row r="82" spans="1:18" s="30" customFormat="1" x14ac:dyDescent="0.2">
      <c r="A82" s="27" t="s">
        <v>163</v>
      </c>
      <c r="B82" s="28" t="s">
        <v>164</v>
      </c>
      <c r="C82" s="29">
        <v>42365</v>
      </c>
      <c r="D82" s="29">
        <v>0</v>
      </c>
      <c r="E82" s="29">
        <v>0</v>
      </c>
      <c r="F82" s="29">
        <f t="shared" si="27"/>
        <v>42365</v>
      </c>
      <c r="G82" s="29">
        <v>22365</v>
      </c>
      <c r="H82" s="29">
        <v>0</v>
      </c>
      <c r="I82" s="29">
        <v>0</v>
      </c>
      <c r="J82" s="29">
        <v>0</v>
      </c>
      <c r="K82" s="29">
        <f t="shared" si="16"/>
        <v>22365</v>
      </c>
      <c r="L82" s="29">
        <f t="shared" si="13"/>
        <v>20000</v>
      </c>
      <c r="M82" s="29">
        <f t="shared" si="28"/>
        <v>42365</v>
      </c>
      <c r="N82" s="29">
        <f t="shared" si="23"/>
        <v>0</v>
      </c>
      <c r="O82" s="29">
        <f t="shared" si="15"/>
        <v>0</v>
      </c>
      <c r="P82" s="39">
        <f t="shared" si="24"/>
        <v>0</v>
      </c>
      <c r="Q82" s="39">
        <f t="shared" si="25"/>
        <v>0</v>
      </c>
      <c r="R82" s="39">
        <f t="shared" si="26"/>
        <v>0</v>
      </c>
    </row>
    <row r="83" spans="1:18" s="30" customFormat="1" x14ac:dyDescent="0.2">
      <c r="A83" s="27" t="s">
        <v>165</v>
      </c>
      <c r="B83" s="28" t="s">
        <v>166</v>
      </c>
      <c r="C83" s="29">
        <v>400000</v>
      </c>
      <c r="D83" s="29">
        <v>0</v>
      </c>
      <c r="E83" s="29">
        <v>0</v>
      </c>
      <c r="F83" s="29">
        <f t="shared" si="27"/>
        <v>400000</v>
      </c>
      <c r="G83" s="29">
        <v>400000</v>
      </c>
      <c r="H83" s="29">
        <v>0</v>
      </c>
      <c r="I83" s="29">
        <v>0</v>
      </c>
      <c r="J83" s="29">
        <v>0</v>
      </c>
      <c r="K83" s="29">
        <f t="shared" si="16"/>
        <v>400000</v>
      </c>
      <c r="L83" s="29">
        <f t="shared" si="13"/>
        <v>0</v>
      </c>
      <c r="M83" s="29">
        <f t="shared" si="28"/>
        <v>400000</v>
      </c>
      <c r="N83" s="29">
        <f t="shared" si="23"/>
        <v>0</v>
      </c>
      <c r="O83" s="29">
        <f t="shared" si="15"/>
        <v>0</v>
      </c>
      <c r="P83" s="39">
        <f t="shared" si="24"/>
        <v>0</v>
      </c>
      <c r="Q83" s="39">
        <f t="shared" si="25"/>
        <v>0</v>
      </c>
      <c r="R83" s="39">
        <f t="shared" si="26"/>
        <v>0</v>
      </c>
    </row>
    <row r="84" spans="1:18" s="30" customFormat="1" x14ac:dyDescent="0.2">
      <c r="A84" s="27" t="s">
        <v>167</v>
      </c>
      <c r="B84" s="28" t="s">
        <v>168</v>
      </c>
      <c r="C84" s="29">
        <v>46650</v>
      </c>
      <c r="D84" s="29">
        <v>0</v>
      </c>
      <c r="E84" s="29">
        <v>0</v>
      </c>
      <c r="F84" s="29">
        <f t="shared" si="27"/>
        <v>46650</v>
      </c>
      <c r="G84" s="29">
        <v>26650</v>
      </c>
      <c r="H84" s="29">
        <v>0</v>
      </c>
      <c r="I84" s="29">
        <v>0</v>
      </c>
      <c r="J84" s="29">
        <v>0</v>
      </c>
      <c r="K84" s="29">
        <f t="shared" si="16"/>
        <v>26650</v>
      </c>
      <c r="L84" s="29">
        <f t="shared" si="13"/>
        <v>20000</v>
      </c>
      <c r="M84" s="29">
        <f t="shared" si="28"/>
        <v>46650</v>
      </c>
      <c r="N84" s="29">
        <f t="shared" si="23"/>
        <v>0</v>
      </c>
      <c r="O84" s="29">
        <f t="shared" si="15"/>
        <v>0</v>
      </c>
      <c r="P84" s="39">
        <f t="shared" si="24"/>
        <v>0</v>
      </c>
      <c r="Q84" s="39">
        <f t="shared" si="25"/>
        <v>0</v>
      </c>
      <c r="R84" s="39">
        <f t="shared" si="26"/>
        <v>0</v>
      </c>
    </row>
    <row r="85" spans="1:18" s="30" customFormat="1" x14ac:dyDescent="0.2">
      <c r="A85" s="27" t="s">
        <v>169</v>
      </c>
      <c r="B85" s="28" t="s">
        <v>170</v>
      </c>
      <c r="C85" s="29">
        <v>150000</v>
      </c>
      <c r="D85" s="29">
        <v>0</v>
      </c>
      <c r="E85" s="29">
        <v>0</v>
      </c>
      <c r="F85" s="29">
        <f t="shared" si="27"/>
        <v>150000</v>
      </c>
      <c r="G85" s="29">
        <v>150000</v>
      </c>
      <c r="H85" s="29">
        <v>0</v>
      </c>
      <c r="I85" s="29">
        <v>0</v>
      </c>
      <c r="J85" s="29">
        <v>0</v>
      </c>
      <c r="K85" s="29">
        <f t="shared" si="16"/>
        <v>150000</v>
      </c>
      <c r="L85" s="29">
        <f t="shared" si="13"/>
        <v>0</v>
      </c>
      <c r="M85" s="29">
        <f t="shared" si="28"/>
        <v>150000</v>
      </c>
      <c r="N85" s="29">
        <f t="shared" si="23"/>
        <v>0</v>
      </c>
      <c r="O85" s="29">
        <f t="shared" si="15"/>
        <v>0</v>
      </c>
      <c r="P85" s="39">
        <f t="shared" si="24"/>
        <v>0</v>
      </c>
      <c r="Q85" s="39">
        <f t="shared" si="25"/>
        <v>0</v>
      </c>
      <c r="R85" s="39">
        <f t="shared" si="26"/>
        <v>0</v>
      </c>
    </row>
    <row r="86" spans="1:18" s="30" customFormat="1" x14ac:dyDescent="0.2">
      <c r="A86" s="27" t="s">
        <v>171</v>
      </c>
      <c r="B86" s="28" t="s">
        <v>172</v>
      </c>
      <c r="C86" s="29">
        <v>8830</v>
      </c>
      <c r="D86" s="29">
        <v>0</v>
      </c>
      <c r="E86" s="29">
        <v>0</v>
      </c>
      <c r="F86" s="29">
        <f t="shared" si="27"/>
        <v>8830</v>
      </c>
      <c r="G86" s="29">
        <v>6680</v>
      </c>
      <c r="H86" s="29">
        <v>0</v>
      </c>
      <c r="I86" s="29">
        <v>0</v>
      </c>
      <c r="J86" s="29">
        <v>0</v>
      </c>
      <c r="K86" s="29">
        <f t="shared" si="16"/>
        <v>6680</v>
      </c>
      <c r="L86" s="29">
        <f t="shared" si="13"/>
        <v>2150</v>
      </c>
      <c r="M86" s="29">
        <f t="shared" si="28"/>
        <v>8830</v>
      </c>
      <c r="N86" s="29">
        <f t="shared" si="23"/>
        <v>0</v>
      </c>
      <c r="O86" s="29">
        <f t="shared" si="15"/>
        <v>0</v>
      </c>
      <c r="P86" s="39">
        <f t="shared" si="24"/>
        <v>0</v>
      </c>
      <c r="Q86" s="39">
        <f t="shared" si="25"/>
        <v>0</v>
      </c>
      <c r="R86" s="39">
        <f t="shared" si="26"/>
        <v>0</v>
      </c>
    </row>
    <row r="87" spans="1:18" s="30" customFormat="1" x14ac:dyDescent="0.2">
      <c r="A87" s="27" t="s">
        <v>173</v>
      </c>
      <c r="B87" s="28" t="s">
        <v>174</v>
      </c>
      <c r="C87" s="29">
        <v>200</v>
      </c>
      <c r="D87" s="29">
        <v>0</v>
      </c>
      <c r="E87" s="29">
        <v>0</v>
      </c>
      <c r="F87" s="29">
        <f t="shared" si="27"/>
        <v>200</v>
      </c>
      <c r="G87" s="29">
        <v>200</v>
      </c>
      <c r="H87" s="29">
        <v>0</v>
      </c>
      <c r="I87" s="29">
        <v>0</v>
      </c>
      <c r="J87" s="29">
        <v>0</v>
      </c>
      <c r="K87" s="29">
        <f t="shared" si="16"/>
        <v>200</v>
      </c>
      <c r="L87" s="29">
        <f t="shared" si="13"/>
        <v>0</v>
      </c>
      <c r="M87" s="29">
        <f t="shared" si="28"/>
        <v>200</v>
      </c>
      <c r="N87" s="29">
        <f t="shared" si="23"/>
        <v>0</v>
      </c>
      <c r="O87" s="29">
        <f t="shared" si="15"/>
        <v>0</v>
      </c>
      <c r="P87" s="39">
        <f t="shared" si="24"/>
        <v>0</v>
      </c>
      <c r="Q87" s="39">
        <f t="shared" si="25"/>
        <v>0</v>
      </c>
      <c r="R87" s="39">
        <f t="shared" si="26"/>
        <v>0</v>
      </c>
    </row>
    <row r="88" spans="1:18" s="30" customFormat="1" x14ac:dyDescent="0.2">
      <c r="A88" s="27" t="s">
        <v>175</v>
      </c>
      <c r="B88" s="28" t="s">
        <v>176</v>
      </c>
      <c r="C88" s="29">
        <v>35727</v>
      </c>
      <c r="D88" s="29">
        <v>0</v>
      </c>
      <c r="E88" s="29">
        <v>0</v>
      </c>
      <c r="F88" s="29">
        <f t="shared" si="27"/>
        <v>35727</v>
      </c>
      <c r="G88" s="29">
        <v>31227</v>
      </c>
      <c r="H88" s="29">
        <v>0</v>
      </c>
      <c r="I88" s="29">
        <v>0</v>
      </c>
      <c r="J88" s="29">
        <v>0</v>
      </c>
      <c r="K88" s="29">
        <f t="shared" si="16"/>
        <v>31227</v>
      </c>
      <c r="L88" s="29">
        <f t="shared" si="13"/>
        <v>4500</v>
      </c>
      <c r="M88" s="29">
        <f t="shared" si="28"/>
        <v>35727</v>
      </c>
      <c r="N88" s="29">
        <f t="shared" si="23"/>
        <v>0</v>
      </c>
      <c r="O88" s="29">
        <f t="shared" si="15"/>
        <v>0</v>
      </c>
      <c r="P88" s="39">
        <f t="shared" si="24"/>
        <v>0</v>
      </c>
      <c r="Q88" s="39">
        <f t="shared" si="25"/>
        <v>0</v>
      </c>
      <c r="R88" s="39">
        <f t="shared" si="26"/>
        <v>0</v>
      </c>
    </row>
    <row r="89" spans="1:18" s="30" customFormat="1" x14ac:dyDescent="0.2">
      <c r="A89" s="27" t="s">
        <v>177</v>
      </c>
      <c r="B89" s="28" t="s">
        <v>178</v>
      </c>
      <c r="C89" s="29">
        <v>83220</v>
      </c>
      <c r="D89" s="29">
        <v>0</v>
      </c>
      <c r="E89" s="29">
        <v>0</v>
      </c>
      <c r="F89" s="29">
        <f t="shared" si="27"/>
        <v>83220</v>
      </c>
      <c r="G89" s="29">
        <v>83220</v>
      </c>
      <c r="H89" s="29">
        <v>0</v>
      </c>
      <c r="I89" s="29">
        <v>0</v>
      </c>
      <c r="J89" s="29">
        <v>0</v>
      </c>
      <c r="K89" s="29">
        <f t="shared" si="16"/>
        <v>83220</v>
      </c>
      <c r="L89" s="29">
        <f t="shared" si="13"/>
        <v>0</v>
      </c>
      <c r="M89" s="29">
        <f t="shared" si="28"/>
        <v>83220</v>
      </c>
      <c r="N89" s="29">
        <f t="shared" si="23"/>
        <v>0</v>
      </c>
      <c r="O89" s="29">
        <f t="shared" si="15"/>
        <v>0</v>
      </c>
      <c r="P89" s="39">
        <f t="shared" si="24"/>
        <v>0</v>
      </c>
      <c r="Q89" s="39">
        <f t="shared" si="25"/>
        <v>0</v>
      </c>
      <c r="R89" s="39">
        <f t="shared" si="26"/>
        <v>0</v>
      </c>
    </row>
    <row r="90" spans="1:18" s="30" customFormat="1" x14ac:dyDescent="0.2">
      <c r="A90" s="27" t="s">
        <v>179</v>
      </c>
      <c r="B90" s="28" t="s">
        <v>180</v>
      </c>
      <c r="C90" s="29">
        <v>29946</v>
      </c>
      <c r="D90" s="29">
        <v>0</v>
      </c>
      <c r="E90" s="29">
        <v>0</v>
      </c>
      <c r="F90" s="29">
        <f t="shared" si="27"/>
        <v>29946</v>
      </c>
      <c r="G90" s="29">
        <v>18146</v>
      </c>
      <c r="H90" s="29">
        <v>0</v>
      </c>
      <c r="I90" s="29">
        <v>0</v>
      </c>
      <c r="J90" s="29">
        <v>0</v>
      </c>
      <c r="K90" s="29">
        <f t="shared" si="16"/>
        <v>18146</v>
      </c>
      <c r="L90" s="29">
        <f t="shared" si="13"/>
        <v>11800</v>
      </c>
      <c r="M90" s="29">
        <f t="shared" si="28"/>
        <v>29946</v>
      </c>
      <c r="N90" s="29">
        <f t="shared" si="23"/>
        <v>0</v>
      </c>
      <c r="O90" s="29">
        <f t="shared" si="15"/>
        <v>0</v>
      </c>
      <c r="P90" s="39">
        <f t="shared" si="24"/>
        <v>0</v>
      </c>
      <c r="Q90" s="39">
        <f t="shared" si="25"/>
        <v>0</v>
      </c>
      <c r="R90" s="39">
        <f t="shared" si="26"/>
        <v>0</v>
      </c>
    </row>
    <row r="91" spans="1:18" s="30" customFormat="1" x14ac:dyDescent="0.2">
      <c r="A91" s="27" t="s">
        <v>181</v>
      </c>
      <c r="B91" s="28" t="s">
        <v>182</v>
      </c>
      <c r="C91" s="29">
        <v>1100</v>
      </c>
      <c r="D91" s="29">
        <v>0</v>
      </c>
      <c r="E91" s="29">
        <v>0</v>
      </c>
      <c r="F91" s="29">
        <f t="shared" si="27"/>
        <v>1100</v>
      </c>
      <c r="G91" s="29">
        <v>1100</v>
      </c>
      <c r="H91" s="29">
        <v>0</v>
      </c>
      <c r="I91" s="29">
        <v>0</v>
      </c>
      <c r="J91" s="29">
        <v>0</v>
      </c>
      <c r="K91" s="29">
        <f t="shared" si="16"/>
        <v>1100</v>
      </c>
      <c r="L91" s="29">
        <f t="shared" si="13"/>
        <v>0</v>
      </c>
      <c r="M91" s="29">
        <f t="shared" si="28"/>
        <v>1100</v>
      </c>
      <c r="N91" s="29">
        <f t="shared" ref="N91:O106" si="29">SUM(N92:N96)</f>
        <v>0</v>
      </c>
      <c r="O91" s="29">
        <f t="shared" si="15"/>
        <v>0</v>
      </c>
      <c r="P91" s="39">
        <f t="shared" si="24"/>
        <v>0</v>
      </c>
      <c r="Q91" s="39">
        <f t="shared" si="25"/>
        <v>0</v>
      </c>
      <c r="R91" s="39">
        <f t="shared" si="26"/>
        <v>0</v>
      </c>
    </row>
    <row r="92" spans="1:18" s="30" customFormat="1" x14ac:dyDescent="0.2">
      <c r="A92" s="27" t="s">
        <v>183</v>
      </c>
      <c r="B92" s="28" t="s">
        <v>184</v>
      </c>
      <c r="C92" s="29">
        <v>3060</v>
      </c>
      <c r="D92" s="29">
        <v>0</v>
      </c>
      <c r="E92" s="29">
        <v>0</v>
      </c>
      <c r="F92" s="29">
        <f t="shared" si="27"/>
        <v>3060</v>
      </c>
      <c r="G92" s="29">
        <v>2560</v>
      </c>
      <c r="H92" s="29">
        <v>0</v>
      </c>
      <c r="I92" s="29">
        <v>0</v>
      </c>
      <c r="J92" s="29">
        <v>0</v>
      </c>
      <c r="K92" s="29">
        <f t="shared" si="16"/>
        <v>2560</v>
      </c>
      <c r="L92" s="29">
        <f t="shared" si="13"/>
        <v>500</v>
      </c>
      <c r="M92" s="29">
        <f t="shared" si="28"/>
        <v>3060</v>
      </c>
      <c r="N92" s="29">
        <f t="shared" si="29"/>
        <v>0</v>
      </c>
      <c r="O92" s="29">
        <f t="shared" si="15"/>
        <v>0</v>
      </c>
      <c r="P92" s="39">
        <f t="shared" si="24"/>
        <v>0</v>
      </c>
      <c r="Q92" s="39">
        <f t="shared" si="25"/>
        <v>0</v>
      </c>
      <c r="R92" s="39">
        <f t="shared" si="26"/>
        <v>0</v>
      </c>
    </row>
    <row r="93" spans="1:18" s="30" customFormat="1" x14ac:dyDescent="0.2">
      <c r="A93" s="27" t="s">
        <v>185</v>
      </c>
      <c r="B93" s="28" t="s">
        <v>186</v>
      </c>
      <c r="C93" s="29">
        <v>37660</v>
      </c>
      <c r="D93" s="29">
        <v>0</v>
      </c>
      <c r="E93" s="29">
        <v>0</v>
      </c>
      <c r="F93" s="29">
        <f t="shared" si="27"/>
        <v>37660</v>
      </c>
      <c r="G93" s="29">
        <v>30860</v>
      </c>
      <c r="H93" s="29">
        <v>0</v>
      </c>
      <c r="I93" s="29">
        <v>0</v>
      </c>
      <c r="J93" s="29">
        <v>0</v>
      </c>
      <c r="K93" s="29">
        <f t="shared" si="16"/>
        <v>30860</v>
      </c>
      <c r="L93" s="29">
        <f t="shared" ref="L93:L156" si="30">+F93-G93</f>
        <v>6800</v>
      </c>
      <c r="M93" s="29">
        <f t="shared" si="28"/>
        <v>37660</v>
      </c>
      <c r="N93" s="29">
        <f t="shared" si="29"/>
        <v>0</v>
      </c>
      <c r="O93" s="29">
        <f t="shared" ref="O93:O128" si="31">+J93-N93</f>
        <v>0</v>
      </c>
      <c r="P93" s="39">
        <f t="shared" si="24"/>
        <v>0</v>
      </c>
      <c r="Q93" s="39">
        <f t="shared" si="25"/>
        <v>0</v>
      </c>
      <c r="R93" s="39">
        <f t="shared" si="26"/>
        <v>0</v>
      </c>
    </row>
    <row r="94" spans="1:18" s="30" customFormat="1" x14ac:dyDescent="0.2">
      <c r="A94" s="27" t="s">
        <v>187</v>
      </c>
      <c r="B94" s="28" t="s">
        <v>188</v>
      </c>
      <c r="C94" s="29">
        <v>6810</v>
      </c>
      <c r="D94" s="29">
        <v>0</v>
      </c>
      <c r="E94" s="29">
        <v>0</v>
      </c>
      <c r="F94" s="29">
        <f t="shared" si="27"/>
        <v>6810</v>
      </c>
      <c r="G94" s="29">
        <v>6510</v>
      </c>
      <c r="H94" s="29">
        <v>0</v>
      </c>
      <c r="I94" s="29">
        <v>0</v>
      </c>
      <c r="J94" s="29">
        <v>0</v>
      </c>
      <c r="K94" s="29">
        <f t="shared" ref="K94:K150" si="32">+G94-J94</f>
        <v>6510</v>
      </c>
      <c r="L94" s="29">
        <f t="shared" si="30"/>
        <v>300</v>
      </c>
      <c r="M94" s="29">
        <f t="shared" si="28"/>
        <v>6810</v>
      </c>
      <c r="N94" s="29">
        <f t="shared" si="29"/>
        <v>0</v>
      </c>
      <c r="O94" s="29">
        <f t="shared" si="31"/>
        <v>0</v>
      </c>
      <c r="P94" s="39">
        <f t="shared" si="24"/>
        <v>0</v>
      </c>
      <c r="Q94" s="39">
        <f t="shared" si="25"/>
        <v>0</v>
      </c>
      <c r="R94" s="39">
        <f t="shared" si="26"/>
        <v>0</v>
      </c>
    </row>
    <row r="95" spans="1:18" s="30" customFormat="1" x14ac:dyDescent="0.2">
      <c r="A95" s="27" t="s">
        <v>189</v>
      </c>
      <c r="B95" s="28" t="s">
        <v>190</v>
      </c>
      <c r="C95" s="29">
        <v>500</v>
      </c>
      <c r="D95" s="29">
        <v>0</v>
      </c>
      <c r="E95" s="29">
        <v>0</v>
      </c>
      <c r="F95" s="29">
        <f t="shared" si="27"/>
        <v>500</v>
      </c>
      <c r="G95" s="29">
        <v>500</v>
      </c>
      <c r="H95" s="29">
        <v>0</v>
      </c>
      <c r="I95" s="29">
        <v>0</v>
      </c>
      <c r="J95" s="29">
        <v>0</v>
      </c>
      <c r="K95" s="29">
        <f t="shared" si="32"/>
        <v>500</v>
      </c>
      <c r="L95" s="29">
        <f t="shared" si="30"/>
        <v>0</v>
      </c>
      <c r="M95" s="29">
        <f t="shared" si="28"/>
        <v>500</v>
      </c>
      <c r="N95" s="29">
        <f t="shared" si="29"/>
        <v>0</v>
      </c>
      <c r="O95" s="29">
        <f t="shared" si="31"/>
        <v>0</v>
      </c>
      <c r="P95" s="39">
        <f t="shared" si="24"/>
        <v>0</v>
      </c>
      <c r="Q95" s="39">
        <f t="shared" si="25"/>
        <v>0</v>
      </c>
      <c r="R95" s="39">
        <f t="shared" si="26"/>
        <v>0</v>
      </c>
    </row>
    <row r="96" spans="1:18" s="30" customFormat="1" x14ac:dyDescent="0.2">
      <c r="A96" s="27" t="s">
        <v>191</v>
      </c>
      <c r="B96" s="28" t="s">
        <v>192</v>
      </c>
      <c r="C96" s="29">
        <v>22008</v>
      </c>
      <c r="D96" s="29">
        <v>0</v>
      </c>
      <c r="E96" s="29">
        <v>0</v>
      </c>
      <c r="F96" s="29">
        <f t="shared" si="27"/>
        <v>22008</v>
      </c>
      <c r="G96" s="29">
        <v>20328</v>
      </c>
      <c r="H96" s="29">
        <v>0</v>
      </c>
      <c r="I96" s="29">
        <v>0</v>
      </c>
      <c r="J96" s="29">
        <v>0</v>
      </c>
      <c r="K96" s="29">
        <f t="shared" si="32"/>
        <v>20328</v>
      </c>
      <c r="L96" s="29">
        <f t="shared" si="30"/>
        <v>1680</v>
      </c>
      <c r="M96" s="29">
        <f t="shared" si="28"/>
        <v>22008</v>
      </c>
      <c r="N96" s="29">
        <f t="shared" si="29"/>
        <v>0</v>
      </c>
      <c r="O96" s="29">
        <f t="shared" si="31"/>
        <v>0</v>
      </c>
      <c r="P96" s="39">
        <f t="shared" si="24"/>
        <v>0</v>
      </c>
      <c r="Q96" s="39">
        <f t="shared" si="25"/>
        <v>0</v>
      </c>
      <c r="R96" s="39">
        <f t="shared" si="26"/>
        <v>0</v>
      </c>
    </row>
    <row r="97" spans="1:18" s="30" customFormat="1" x14ac:dyDescent="0.2">
      <c r="A97" s="27" t="s">
        <v>193</v>
      </c>
      <c r="B97" s="28" t="s">
        <v>194</v>
      </c>
      <c r="C97" s="29">
        <v>4200</v>
      </c>
      <c r="D97" s="29">
        <v>0</v>
      </c>
      <c r="E97" s="29">
        <v>0</v>
      </c>
      <c r="F97" s="29">
        <f t="shared" si="27"/>
        <v>4200</v>
      </c>
      <c r="G97" s="29">
        <v>4200</v>
      </c>
      <c r="H97" s="29">
        <v>0</v>
      </c>
      <c r="I97" s="29">
        <v>0</v>
      </c>
      <c r="J97" s="29">
        <v>0</v>
      </c>
      <c r="K97" s="29">
        <f t="shared" si="32"/>
        <v>4200</v>
      </c>
      <c r="L97" s="29">
        <f t="shared" si="30"/>
        <v>0</v>
      </c>
      <c r="M97" s="29">
        <f t="shared" si="28"/>
        <v>4200</v>
      </c>
      <c r="N97" s="29">
        <f t="shared" si="29"/>
        <v>0</v>
      </c>
      <c r="O97" s="29">
        <f t="shared" si="31"/>
        <v>0</v>
      </c>
      <c r="P97" s="39">
        <f t="shared" si="24"/>
        <v>0</v>
      </c>
      <c r="Q97" s="39">
        <f t="shared" si="25"/>
        <v>0</v>
      </c>
      <c r="R97" s="39">
        <f t="shared" si="26"/>
        <v>0</v>
      </c>
    </row>
    <row r="98" spans="1:18" s="30" customFormat="1" x14ac:dyDescent="0.2">
      <c r="A98" s="27" t="s">
        <v>195</v>
      </c>
      <c r="B98" s="28" t="s">
        <v>196</v>
      </c>
      <c r="C98" s="29">
        <v>9310</v>
      </c>
      <c r="D98" s="29">
        <v>0</v>
      </c>
      <c r="E98" s="29">
        <v>0</v>
      </c>
      <c r="F98" s="29">
        <f t="shared" si="27"/>
        <v>9310</v>
      </c>
      <c r="G98" s="29">
        <v>8310</v>
      </c>
      <c r="H98" s="29">
        <v>0</v>
      </c>
      <c r="I98" s="29">
        <v>0</v>
      </c>
      <c r="J98" s="29">
        <v>0</v>
      </c>
      <c r="K98" s="29">
        <f t="shared" si="32"/>
        <v>8310</v>
      </c>
      <c r="L98" s="29">
        <f t="shared" si="30"/>
        <v>1000</v>
      </c>
      <c r="M98" s="29">
        <f t="shared" si="28"/>
        <v>9310</v>
      </c>
      <c r="N98" s="29">
        <f t="shared" si="29"/>
        <v>0</v>
      </c>
      <c r="O98" s="29">
        <f t="shared" si="31"/>
        <v>0</v>
      </c>
      <c r="P98" s="39">
        <f t="shared" si="24"/>
        <v>0</v>
      </c>
      <c r="Q98" s="39">
        <f t="shared" si="25"/>
        <v>0</v>
      </c>
      <c r="R98" s="39">
        <f t="shared" si="26"/>
        <v>0</v>
      </c>
    </row>
    <row r="99" spans="1:18" s="30" customFormat="1" x14ac:dyDescent="0.2">
      <c r="A99" s="27" t="s">
        <v>197</v>
      </c>
      <c r="B99" s="28" t="s">
        <v>198</v>
      </c>
      <c r="C99" s="29">
        <v>20610</v>
      </c>
      <c r="D99" s="29">
        <v>0</v>
      </c>
      <c r="E99" s="29">
        <v>0</v>
      </c>
      <c r="F99" s="29">
        <f t="shared" si="27"/>
        <v>20610</v>
      </c>
      <c r="G99" s="29">
        <v>16410</v>
      </c>
      <c r="H99" s="29">
        <v>0</v>
      </c>
      <c r="I99" s="29">
        <v>0</v>
      </c>
      <c r="J99" s="29">
        <v>0</v>
      </c>
      <c r="K99" s="29">
        <f t="shared" si="32"/>
        <v>16410</v>
      </c>
      <c r="L99" s="29">
        <f t="shared" si="30"/>
        <v>4200</v>
      </c>
      <c r="M99" s="29">
        <f t="shared" si="28"/>
        <v>20610</v>
      </c>
      <c r="N99" s="29">
        <f t="shared" si="29"/>
        <v>0</v>
      </c>
      <c r="O99" s="29">
        <f t="shared" si="31"/>
        <v>0</v>
      </c>
      <c r="P99" s="39">
        <f t="shared" si="24"/>
        <v>0</v>
      </c>
      <c r="Q99" s="39">
        <f t="shared" si="25"/>
        <v>0</v>
      </c>
      <c r="R99" s="39">
        <f t="shared" si="26"/>
        <v>0</v>
      </c>
    </row>
    <row r="100" spans="1:18" s="30" customFormat="1" x14ac:dyDescent="0.2">
      <c r="A100" s="27" t="s">
        <v>199</v>
      </c>
      <c r="B100" s="28" t="s">
        <v>200</v>
      </c>
      <c r="C100" s="29">
        <v>21553</v>
      </c>
      <c r="D100" s="29">
        <v>0</v>
      </c>
      <c r="E100" s="29">
        <v>0</v>
      </c>
      <c r="F100" s="29">
        <f t="shared" si="27"/>
        <v>21553</v>
      </c>
      <c r="G100" s="29">
        <v>17553</v>
      </c>
      <c r="H100" s="29">
        <v>0</v>
      </c>
      <c r="I100" s="29">
        <v>0</v>
      </c>
      <c r="J100" s="29">
        <v>0</v>
      </c>
      <c r="K100" s="29">
        <f t="shared" si="32"/>
        <v>17553</v>
      </c>
      <c r="L100" s="29">
        <f t="shared" si="30"/>
        <v>4000</v>
      </c>
      <c r="M100" s="29">
        <f t="shared" si="28"/>
        <v>21553</v>
      </c>
      <c r="N100" s="29">
        <f t="shared" si="29"/>
        <v>0</v>
      </c>
      <c r="O100" s="29">
        <f t="shared" si="31"/>
        <v>0</v>
      </c>
      <c r="P100" s="39">
        <f t="shared" si="24"/>
        <v>0</v>
      </c>
      <c r="Q100" s="39">
        <f t="shared" si="25"/>
        <v>0</v>
      </c>
      <c r="R100" s="39">
        <f t="shared" si="26"/>
        <v>0</v>
      </c>
    </row>
    <row r="101" spans="1:18" s="30" customFormat="1" x14ac:dyDescent="0.2">
      <c r="A101" s="27" t="s">
        <v>201</v>
      </c>
      <c r="B101" s="28" t="s">
        <v>202</v>
      </c>
      <c r="C101" s="29">
        <v>19660</v>
      </c>
      <c r="D101" s="29">
        <v>0</v>
      </c>
      <c r="E101" s="29">
        <v>0</v>
      </c>
      <c r="F101" s="29">
        <f t="shared" si="27"/>
        <v>19660</v>
      </c>
      <c r="G101" s="29">
        <v>18560</v>
      </c>
      <c r="H101" s="29">
        <v>0</v>
      </c>
      <c r="I101" s="29">
        <v>0</v>
      </c>
      <c r="J101" s="29">
        <v>0</v>
      </c>
      <c r="K101" s="29">
        <f t="shared" si="32"/>
        <v>18560</v>
      </c>
      <c r="L101" s="29">
        <f t="shared" si="30"/>
        <v>1100</v>
      </c>
      <c r="M101" s="29">
        <f t="shared" si="28"/>
        <v>19660</v>
      </c>
      <c r="N101" s="29">
        <f t="shared" si="29"/>
        <v>0</v>
      </c>
      <c r="O101" s="29">
        <f t="shared" si="31"/>
        <v>0</v>
      </c>
      <c r="P101" s="39">
        <f t="shared" si="24"/>
        <v>0</v>
      </c>
      <c r="Q101" s="39">
        <f t="shared" si="25"/>
        <v>0</v>
      </c>
      <c r="R101" s="39">
        <f t="shared" si="26"/>
        <v>0</v>
      </c>
    </row>
    <row r="102" spans="1:18" s="30" customFormat="1" x14ac:dyDescent="0.2">
      <c r="A102" s="27" t="s">
        <v>203</v>
      </c>
      <c r="B102" s="28" t="s">
        <v>204</v>
      </c>
      <c r="C102" s="29">
        <v>5550</v>
      </c>
      <c r="D102" s="29">
        <v>0</v>
      </c>
      <c r="E102" s="29">
        <v>0</v>
      </c>
      <c r="F102" s="29">
        <f t="shared" si="27"/>
        <v>5550</v>
      </c>
      <c r="G102" s="29">
        <v>5550</v>
      </c>
      <c r="H102" s="29">
        <v>0</v>
      </c>
      <c r="I102" s="29">
        <v>0</v>
      </c>
      <c r="J102" s="29">
        <v>0</v>
      </c>
      <c r="K102" s="29">
        <f t="shared" si="32"/>
        <v>5550</v>
      </c>
      <c r="L102" s="29">
        <f t="shared" si="30"/>
        <v>0</v>
      </c>
      <c r="M102" s="29">
        <f t="shared" si="28"/>
        <v>5550</v>
      </c>
      <c r="N102" s="29">
        <f t="shared" si="29"/>
        <v>0</v>
      </c>
      <c r="O102" s="29">
        <f t="shared" si="31"/>
        <v>0</v>
      </c>
      <c r="P102" s="39">
        <f t="shared" si="24"/>
        <v>0</v>
      </c>
      <c r="Q102" s="39">
        <f t="shared" si="25"/>
        <v>0</v>
      </c>
      <c r="R102" s="39">
        <f t="shared" si="26"/>
        <v>0</v>
      </c>
    </row>
    <row r="103" spans="1:18" s="30" customFormat="1" x14ac:dyDescent="0.2">
      <c r="A103" s="27" t="s">
        <v>205</v>
      </c>
      <c r="B103" s="28" t="s">
        <v>206</v>
      </c>
      <c r="C103" s="29">
        <v>14260</v>
      </c>
      <c r="D103" s="29">
        <v>0</v>
      </c>
      <c r="E103" s="29">
        <v>0</v>
      </c>
      <c r="F103" s="29">
        <f t="shared" si="27"/>
        <v>14260</v>
      </c>
      <c r="G103" s="29">
        <v>13760</v>
      </c>
      <c r="H103" s="29">
        <v>0</v>
      </c>
      <c r="I103" s="29">
        <v>0</v>
      </c>
      <c r="J103" s="29">
        <v>0</v>
      </c>
      <c r="K103" s="29">
        <f t="shared" si="32"/>
        <v>13760</v>
      </c>
      <c r="L103" s="29">
        <f t="shared" si="30"/>
        <v>500</v>
      </c>
      <c r="M103" s="29">
        <f t="shared" si="28"/>
        <v>14260</v>
      </c>
      <c r="N103" s="29">
        <f t="shared" si="29"/>
        <v>0</v>
      </c>
      <c r="O103" s="29">
        <f t="shared" si="31"/>
        <v>0</v>
      </c>
      <c r="P103" s="39">
        <f t="shared" si="24"/>
        <v>0</v>
      </c>
      <c r="Q103" s="39">
        <f t="shared" si="25"/>
        <v>0</v>
      </c>
      <c r="R103" s="39">
        <f t="shared" si="26"/>
        <v>0</v>
      </c>
    </row>
    <row r="104" spans="1:18" s="30" customFormat="1" x14ac:dyDescent="0.2">
      <c r="A104" s="27" t="s">
        <v>207</v>
      </c>
      <c r="B104" s="28" t="s">
        <v>208</v>
      </c>
      <c r="C104" s="29">
        <v>2100</v>
      </c>
      <c r="D104" s="29">
        <v>0</v>
      </c>
      <c r="E104" s="29">
        <v>0</v>
      </c>
      <c r="F104" s="29">
        <f t="shared" si="27"/>
        <v>2100</v>
      </c>
      <c r="G104" s="29">
        <v>1000</v>
      </c>
      <c r="H104" s="29">
        <v>0</v>
      </c>
      <c r="I104" s="29">
        <v>0</v>
      </c>
      <c r="J104" s="29">
        <v>0</v>
      </c>
      <c r="K104" s="29">
        <f t="shared" si="32"/>
        <v>1000</v>
      </c>
      <c r="L104" s="29">
        <f t="shared" si="30"/>
        <v>1100</v>
      </c>
      <c r="M104" s="29">
        <f t="shared" si="28"/>
        <v>2100</v>
      </c>
      <c r="N104" s="29">
        <f t="shared" si="29"/>
        <v>0</v>
      </c>
      <c r="O104" s="29">
        <f t="shared" si="31"/>
        <v>0</v>
      </c>
      <c r="P104" s="39">
        <f t="shared" si="24"/>
        <v>0</v>
      </c>
      <c r="Q104" s="39">
        <f t="shared" si="25"/>
        <v>0</v>
      </c>
      <c r="R104" s="39">
        <f t="shared" si="26"/>
        <v>0</v>
      </c>
    </row>
    <row r="105" spans="1:18" s="30" customFormat="1" x14ac:dyDescent="0.2">
      <c r="A105" s="27" t="s">
        <v>209</v>
      </c>
      <c r="B105" s="28" t="s">
        <v>210</v>
      </c>
      <c r="C105" s="29">
        <v>52150</v>
      </c>
      <c r="D105" s="29">
        <v>0</v>
      </c>
      <c r="E105" s="29">
        <v>0</v>
      </c>
      <c r="F105" s="29">
        <f t="shared" si="27"/>
        <v>52150</v>
      </c>
      <c r="G105" s="29">
        <v>47400</v>
      </c>
      <c r="H105" s="29">
        <v>0</v>
      </c>
      <c r="I105" s="29">
        <v>0</v>
      </c>
      <c r="J105" s="29">
        <v>0</v>
      </c>
      <c r="K105" s="29">
        <f t="shared" si="32"/>
        <v>47400</v>
      </c>
      <c r="L105" s="29">
        <f t="shared" si="30"/>
        <v>4750</v>
      </c>
      <c r="M105" s="29">
        <f t="shared" si="28"/>
        <v>52150</v>
      </c>
      <c r="N105" s="29">
        <f t="shared" si="29"/>
        <v>0</v>
      </c>
      <c r="O105" s="29">
        <f t="shared" si="31"/>
        <v>0</v>
      </c>
      <c r="P105" s="39">
        <f t="shared" si="24"/>
        <v>0</v>
      </c>
      <c r="Q105" s="39">
        <f t="shared" si="25"/>
        <v>0</v>
      </c>
      <c r="R105" s="39">
        <f t="shared" si="26"/>
        <v>0</v>
      </c>
    </row>
    <row r="106" spans="1:18" s="30" customFormat="1" x14ac:dyDescent="0.2">
      <c r="A106" s="27" t="s">
        <v>211</v>
      </c>
      <c r="B106" s="28" t="s">
        <v>212</v>
      </c>
      <c r="C106" s="29">
        <v>115180</v>
      </c>
      <c r="D106" s="29">
        <v>0</v>
      </c>
      <c r="E106" s="29">
        <v>0</v>
      </c>
      <c r="F106" s="29">
        <f t="shared" si="27"/>
        <v>115180</v>
      </c>
      <c r="G106" s="29">
        <v>62120</v>
      </c>
      <c r="H106" s="29">
        <v>0</v>
      </c>
      <c r="I106" s="29">
        <v>0</v>
      </c>
      <c r="J106" s="29">
        <v>0</v>
      </c>
      <c r="K106" s="29">
        <f t="shared" si="32"/>
        <v>62120</v>
      </c>
      <c r="L106" s="29">
        <f t="shared" si="30"/>
        <v>53060</v>
      </c>
      <c r="M106" s="29">
        <f t="shared" si="28"/>
        <v>115180</v>
      </c>
      <c r="N106" s="29">
        <f t="shared" si="29"/>
        <v>0</v>
      </c>
      <c r="O106" s="29">
        <f t="shared" si="31"/>
        <v>0</v>
      </c>
      <c r="P106" s="39">
        <f t="shared" si="24"/>
        <v>0</v>
      </c>
      <c r="Q106" s="39">
        <f t="shared" si="25"/>
        <v>0</v>
      </c>
      <c r="R106" s="39">
        <f t="shared" si="26"/>
        <v>0</v>
      </c>
    </row>
    <row r="107" spans="1:18" s="30" customFormat="1" x14ac:dyDescent="0.2">
      <c r="A107" s="27" t="s">
        <v>213</v>
      </c>
      <c r="B107" s="28" t="s">
        <v>214</v>
      </c>
      <c r="C107" s="29">
        <v>18279</v>
      </c>
      <c r="D107" s="29">
        <v>0</v>
      </c>
      <c r="E107" s="29">
        <v>0</v>
      </c>
      <c r="F107" s="29">
        <f t="shared" si="27"/>
        <v>18279</v>
      </c>
      <c r="G107" s="29">
        <v>14029</v>
      </c>
      <c r="H107" s="29">
        <v>0</v>
      </c>
      <c r="I107" s="29">
        <v>0</v>
      </c>
      <c r="J107" s="29">
        <v>0</v>
      </c>
      <c r="K107" s="29">
        <f t="shared" si="32"/>
        <v>14029</v>
      </c>
      <c r="L107" s="29">
        <f t="shared" si="30"/>
        <v>4250</v>
      </c>
      <c r="M107" s="29">
        <f t="shared" si="28"/>
        <v>18279</v>
      </c>
      <c r="N107" s="29">
        <f t="shared" ref="N107:O122" si="33">SUM(N108:N112)</f>
        <v>0</v>
      </c>
      <c r="O107" s="29">
        <f t="shared" si="31"/>
        <v>0</v>
      </c>
      <c r="P107" s="39">
        <f t="shared" si="24"/>
        <v>0</v>
      </c>
      <c r="Q107" s="39">
        <f t="shared" si="25"/>
        <v>0</v>
      </c>
      <c r="R107" s="39">
        <f t="shared" si="26"/>
        <v>0</v>
      </c>
    </row>
    <row r="108" spans="1:18" s="30" customFormat="1" x14ac:dyDescent="0.2">
      <c r="A108" s="27" t="s">
        <v>215</v>
      </c>
      <c r="B108" s="28" t="s">
        <v>216</v>
      </c>
      <c r="C108" s="29">
        <v>25100</v>
      </c>
      <c r="D108" s="29">
        <v>0</v>
      </c>
      <c r="E108" s="29">
        <v>0</v>
      </c>
      <c r="F108" s="29">
        <f t="shared" si="27"/>
        <v>25100</v>
      </c>
      <c r="G108" s="29">
        <v>21500</v>
      </c>
      <c r="H108" s="29">
        <v>0</v>
      </c>
      <c r="I108" s="29">
        <v>599.20000000000005</v>
      </c>
      <c r="J108" s="29">
        <v>599.20000000000005</v>
      </c>
      <c r="K108" s="29">
        <f t="shared" si="32"/>
        <v>20900.8</v>
      </c>
      <c r="L108" s="29">
        <f t="shared" si="30"/>
        <v>3600</v>
      </c>
      <c r="M108" s="29">
        <f t="shared" si="28"/>
        <v>24500.799999999999</v>
      </c>
      <c r="N108" s="29">
        <f t="shared" si="33"/>
        <v>0</v>
      </c>
      <c r="O108" s="29">
        <f t="shared" si="31"/>
        <v>599.20000000000005</v>
      </c>
      <c r="P108" s="39">
        <f t="shared" si="24"/>
        <v>2.7869767441860467</v>
      </c>
      <c r="Q108" s="39">
        <f t="shared" si="25"/>
        <v>2.3872509960159367</v>
      </c>
      <c r="R108" s="39">
        <f t="shared" si="26"/>
        <v>2.3872509960159367</v>
      </c>
    </row>
    <row r="109" spans="1:18" s="30" customFormat="1" x14ac:dyDescent="0.2">
      <c r="A109" s="27" t="s">
        <v>217</v>
      </c>
      <c r="B109" s="28" t="s">
        <v>218</v>
      </c>
      <c r="C109" s="29">
        <v>16785</v>
      </c>
      <c r="D109" s="29">
        <v>0</v>
      </c>
      <c r="E109" s="29">
        <v>0</v>
      </c>
      <c r="F109" s="29">
        <f t="shared" si="27"/>
        <v>16785</v>
      </c>
      <c r="G109" s="29">
        <v>13435</v>
      </c>
      <c r="H109" s="29">
        <v>0</v>
      </c>
      <c r="I109" s="29">
        <v>0</v>
      </c>
      <c r="J109" s="29">
        <v>0</v>
      </c>
      <c r="K109" s="29">
        <f t="shared" si="32"/>
        <v>13435</v>
      </c>
      <c r="L109" s="29">
        <f t="shared" si="30"/>
        <v>3350</v>
      </c>
      <c r="M109" s="29">
        <f t="shared" si="28"/>
        <v>16785</v>
      </c>
      <c r="N109" s="29">
        <f t="shared" si="33"/>
        <v>0</v>
      </c>
      <c r="O109" s="29">
        <f t="shared" si="31"/>
        <v>0</v>
      </c>
      <c r="P109" s="39">
        <f t="shared" si="24"/>
        <v>0</v>
      </c>
      <c r="Q109" s="39">
        <f t="shared" si="25"/>
        <v>0</v>
      </c>
      <c r="R109" s="39">
        <f t="shared" si="26"/>
        <v>0</v>
      </c>
    </row>
    <row r="110" spans="1:18" s="30" customFormat="1" x14ac:dyDescent="0.2">
      <c r="A110" s="27" t="s">
        <v>219</v>
      </c>
      <c r="B110" s="28" t="s">
        <v>220</v>
      </c>
      <c r="C110" s="29">
        <v>38400</v>
      </c>
      <c r="D110" s="29">
        <v>0</v>
      </c>
      <c r="E110" s="29">
        <v>0</v>
      </c>
      <c r="F110" s="29">
        <f t="shared" si="27"/>
        <v>38400</v>
      </c>
      <c r="G110" s="29">
        <v>34400</v>
      </c>
      <c r="H110" s="29">
        <v>0</v>
      </c>
      <c r="I110" s="29">
        <v>0</v>
      </c>
      <c r="J110" s="29">
        <v>0</v>
      </c>
      <c r="K110" s="29">
        <f t="shared" si="32"/>
        <v>34400</v>
      </c>
      <c r="L110" s="29">
        <f t="shared" si="30"/>
        <v>4000</v>
      </c>
      <c r="M110" s="29">
        <f t="shared" si="28"/>
        <v>38400</v>
      </c>
      <c r="N110" s="29">
        <f t="shared" si="33"/>
        <v>0</v>
      </c>
      <c r="O110" s="29">
        <f t="shared" si="31"/>
        <v>0</v>
      </c>
      <c r="P110" s="39">
        <f t="shared" si="24"/>
        <v>0</v>
      </c>
      <c r="Q110" s="39">
        <f t="shared" si="25"/>
        <v>0</v>
      </c>
      <c r="R110" s="39">
        <f t="shared" si="26"/>
        <v>0</v>
      </c>
    </row>
    <row r="111" spans="1:18" s="30" customFormat="1" x14ac:dyDescent="0.2">
      <c r="A111" s="27" t="s">
        <v>221</v>
      </c>
      <c r="B111" s="28" t="s">
        <v>222</v>
      </c>
      <c r="C111" s="29">
        <v>92725</v>
      </c>
      <c r="D111" s="29">
        <v>0</v>
      </c>
      <c r="E111" s="29">
        <v>0</v>
      </c>
      <c r="F111" s="29">
        <f t="shared" si="27"/>
        <v>92725</v>
      </c>
      <c r="G111" s="29">
        <v>77705</v>
      </c>
      <c r="H111" s="29">
        <v>0</v>
      </c>
      <c r="I111" s="29">
        <v>0</v>
      </c>
      <c r="J111" s="29">
        <v>0</v>
      </c>
      <c r="K111" s="29">
        <f t="shared" si="32"/>
        <v>77705</v>
      </c>
      <c r="L111" s="29">
        <f t="shared" si="30"/>
        <v>15020</v>
      </c>
      <c r="M111" s="29">
        <f t="shared" si="28"/>
        <v>92725</v>
      </c>
      <c r="N111" s="29">
        <f t="shared" si="33"/>
        <v>0</v>
      </c>
      <c r="O111" s="29">
        <f t="shared" si="31"/>
        <v>0</v>
      </c>
      <c r="P111" s="39">
        <f t="shared" si="24"/>
        <v>0</v>
      </c>
      <c r="Q111" s="39">
        <f t="shared" si="25"/>
        <v>0</v>
      </c>
      <c r="R111" s="39">
        <f t="shared" si="26"/>
        <v>0</v>
      </c>
    </row>
    <row r="112" spans="1:18" s="30" customFormat="1" x14ac:dyDescent="0.2">
      <c r="A112" s="27" t="s">
        <v>223</v>
      </c>
      <c r="B112" s="28" t="s">
        <v>224</v>
      </c>
      <c r="C112" s="29">
        <v>6105</v>
      </c>
      <c r="D112" s="29">
        <v>0</v>
      </c>
      <c r="E112" s="29">
        <v>0</v>
      </c>
      <c r="F112" s="29">
        <f t="shared" si="27"/>
        <v>6105</v>
      </c>
      <c r="G112" s="29">
        <v>6105</v>
      </c>
      <c r="H112" s="29">
        <v>0</v>
      </c>
      <c r="I112" s="29">
        <v>0</v>
      </c>
      <c r="J112" s="29">
        <v>0</v>
      </c>
      <c r="K112" s="29">
        <f t="shared" si="32"/>
        <v>6105</v>
      </c>
      <c r="L112" s="29">
        <f t="shared" si="30"/>
        <v>0</v>
      </c>
      <c r="M112" s="29">
        <f t="shared" si="28"/>
        <v>6105</v>
      </c>
      <c r="N112" s="29">
        <f t="shared" si="33"/>
        <v>0</v>
      </c>
      <c r="O112" s="29">
        <f t="shared" si="31"/>
        <v>0</v>
      </c>
      <c r="P112" s="39">
        <f t="shared" si="24"/>
        <v>0</v>
      </c>
      <c r="Q112" s="39">
        <f t="shared" si="25"/>
        <v>0</v>
      </c>
      <c r="R112" s="39">
        <f t="shared" si="26"/>
        <v>0</v>
      </c>
    </row>
    <row r="113" spans="1:18" s="30" customFormat="1" x14ac:dyDescent="0.2">
      <c r="A113" s="27" t="s">
        <v>225</v>
      </c>
      <c r="B113" s="28" t="s">
        <v>226</v>
      </c>
      <c r="C113" s="29">
        <v>146045</v>
      </c>
      <c r="D113" s="29">
        <v>0</v>
      </c>
      <c r="E113" s="29">
        <v>0</v>
      </c>
      <c r="F113" s="29">
        <f t="shared" si="27"/>
        <v>146045</v>
      </c>
      <c r="G113" s="29">
        <v>120495</v>
      </c>
      <c r="H113" s="29">
        <v>0</v>
      </c>
      <c r="I113" s="29">
        <v>7004.06</v>
      </c>
      <c r="J113" s="29">
        <v>7004.06</v>
      </c>
      <c r="K113" s="29">
        <f t="shared" si="32"/>
        <v>113490.94</v>
      </c>
      <c r="L113" s="29">
        <f t="shared" si="30"/>
        <v>25550</v>
      </c>
      <c r="M113" s="29">
        <f t="shared" si="28"/>
        <v>139040.94</v>
      </c>
      <c r="N113" s="29">
        <f t="shared" si="33"/>
        <v>0</v>
      </c>
      <c r="O113" s="29">
        <f t="shared" si="31"/>
        <v>7004.06</v>
      </c>
      <c r="P113" s="39">
        <f t="shared" si="24"/>
        <v>5.8127391178057186</v>
      </c>
      <c r="Q113" s="39">
        <f t="shared" si="25"/>
        <v>4.7958232051764869</v>
      </c>
      <c r="R113" s="39">
        <f t="shared" si="26"/>
        <v>4.7958232051764869</v>
      </c>
    </row>
    <row r="114" spans="1:18" s="30" customFormat="1" x14ac:dyDescent="0.2">
      <c r="A114" s="27" t="s">
        <v>227</v>
      </c>
      <c r="B114" s="28" t="s">
        <v>228</v>
      </c>
      <c r="C114" s="29">
        <v>500</v>
      </c>
      <c r="D114" s="29">
        <v>0</v>
      </c>
      <c r="E114" s="29">
        <v>0</v>
      </c>
      <c r="F114" s="29">
        <f t="shared" si="27"/>
        <v>500</v>
      </c>
      <c r="G114" s="29">
        <v>500</v>
      </c>
      <c r="H114" s="29">
        <v>0</v>
      </c>
      <c r="I114" s="29">
        <v>0</v>
      </c>
      <c r="J114" s="29">
        <v>0</v>
      </c>
      <c r="K114" s="29">
        <f t="shared" si="32"/>
        <v>500</v>
      </c>
      <c r="L114" s="29">
        <f t="shared" si="30"/>
        <v>0</v>
      </c>
      <c r="M114" s="29">
        <f t="shared" si="28"/>
        <v>500</v>
      </c>
      <c r="N114" s="29">
        <f t="shared" si="33"/>
        <v>0</v>
      </c>
      <c r="O114" s="29">
        <f t="shared" si="31"/>
        <v>0</v>
      </c>
      <c r="P114" s="39">
        <f t="shared" si="24"/>
        <v>0</v>
      </c>
      <c r="Q114" s="39">
        <f t="shared" si="25"/>
        <v>0</v>
      </c>
      <c r="R114" s="39">
        <f t="shared" si="26"/>
        <v>0</v>
      </c>
    </row>
    <row r="115" spans="1:18" s="30" customFormat="1" x14ac:dyDescent="0.2">
      <c r="A115" s="27" t="s">
        <v>229</v>
      </c>
      <c r="B115" s="28" t="s">
        <v>230</v>
      </c>
      <c r="C115" s="29">
        <v>9631</v>
      </c>
      <c r="D115" s="29">
        <v>0</v>
      </c>
      <c r="E115" s="29">
        <v>0</v>
      </c>
      <c r="F115" s="29">
        <f t="shared" si="27"/>
        <v>9631</v>
      </c>
      <c r="G115" s="29">
        <v>9631</v>
      </c>
      <c r="H115" s="29">
        <v>0</v>
      </c>
      <c r="I115" s="29">
        <v>0</v>
      </c>
      <c r="J115" s="29">
        <v>0</v>
      </c>
      <c r="K115" s="29">
        <f t="shared" si="32"/>
        <v>9631</v>
      </c>
      <c r="L115" s="29">
        <f t="shared" si="30"/>
        <v>0</v>
      </c>
      <c r="M115" s="29">
        <f t="shared" si="28"/>
        <v>9631</v>
      </c>
      <c r="N115" s="29">
        <f t="shared" si="33"/>
        <v>0</v>
      </c>
      <c r="O115" s="29">
        <f t="shared" si="31"/>
        <v>0</v>
      </c>
      <c r="P115" s="39">
        <f t="shared" si="24"/>
        <v>0</v>
      </c>
      <c r="Q115" s="39">
        <f t="shared" si="25"/>
        <v>0</v>
      </c>
      <c r="R115" s="39">
        <f t="shared" si="26"/>
        <v>0</v>
      </c>
    </row>
    <row r="116" spans="1:18" s="30" customFormat="1" x14ac:dyDescent="0.2">
      <c r="A116" s="27" t="s">
        <v>231</v>
      </c>
      <c r="B116" s="28" t="s">
        <v>232</v>
      </c>
      <c r="C116" s="29">
        <v>500</v>
      </c>
      <c r="D116" s="29">
        <v>0</v>
      </c>
      <c r="E116" s="29">
        <v>0</v>
      </c>
      <c r="F116" s="29">
        <f t="shared" si="27"/>
        <v>500</v>
      </c>
      <c r="G116" s="29">
        <v>500</v>
      </c>
      <c r="H116" s="29">
        <v>0</v>
      </c>
      <c r="I116" s="29">
        <v>0</v>
      </c>
      <c r="J116" s="29">
        <v>0</v>
      </c>
      <c r="K116" s="29">
        <f t="shared" si="32"/>
        <v>500</v>
      </c>
      <c r="L116" s="29">
        <f t="shared" si="30"/>
        <v>0</v>
      </c>
      <c r="M116" s="29">
        <f t="shared" si="28"/>
        <v>500</v>
      </c>
      <c r="N116" s="29">
        <f t="shared" si="33"/>
        <v>0</v>
      </c>
      <c r="O116" s="29">
        <f t="shared" si="31"/>
        <v>0</v>
      </c>
      <c r="P116" s="39">
        <f t="shared" si="24"/>
        <v>0</v>
      </c>
      <c r="Q116" s="39">
        <f t="shared" si="25"/>
        <v>0</v>
      </c>
      <c r="R116" s="39">
        <f t="shared" si="26"/>
        <v>0</v>
      </c>
    </row>
    <row r="117" spans="1:18" s="30" customFormat="1" x14ac:dyDescent="0.2">
      <c r="A117" s="27" t="s">
        <v>233</v>
      </c>
      <c r="B117" s="28" t="s">
        <v>234</v>
      </c>
      <c r="C117" s="29">
        <v>9750</v>
      </c>
      <c r="D117" s="29">
        <v>0</v>
      </c>
      <c r="E117" s="29">
        <v>0</v>
      </c>
      <c r="F117" s="29">
        <f t="shared" si="27"/>
        <v>9750</v>
      </c>
      <c r="G117" s="29">
        <v>9750</v>
      </c>
      <c r="H117" s="29">
        <v>0</v>
      </c>
      <c r="I117" s="29">
        <v>0</v>
      </c>
      <c r="J117" s="29">
        <v>0</v>
      </c>
      <c r="K117" s="29">
        <f t="shared" si="32"/>
        <v>9750</v>
      </c>
      <c r="L117" s="29">
        <f t="shared" si="30"/>
        <v>0</v>
      </c>
      <c r="M117" s="29">
        <f t="shared" si="28"/>
        <v>9750</v>
      </c>
      <c r="N117" s="29">
        <f t="shared" si="33"/>
        <v>0</v>
      </c>
      <c r="O117" s="29">
        <f t="shared" si="31"/>
        <v>0</v>
      </c>
      <c r="P117" s="39">
        <f t="shared" si="24"/>
        <v>0</v>
      </c>
      <c r="Q117" s="39">
        <f t="shared" si="25"/>
        <v>0</v>
      </c>
      <c r="R117" s="39">
        <f t="shared" si="26"/>
        <v>0</v>
      </c>
    </row>
    <row r="118" spans="1:18" s="30" customFormat="1" x14ac:dyDescent="0.2">
      <c r="A118" s="27" t="s">
        <v>235</v>
      </c>
      <c r="B118" s="28" t="s">
        <v>236</v>
      </c>
      <c r="C118" s="29">
        <v>78366</v>
      </c>
      <c r="D118" s="29">
        <v>0</v>
      </c>
      <c r="E118" s="29">
        <v>0</v>
      </c>
      <c r="F118" s="29">
        <f t="shared" si="27"/>
        <v>78366</v>
      </c>
      <c r="G118" s="29">
        <v>63111</v>
      </c>
      <c r="H118" s="29">
        <v>0</v>
      </c>
      <c r="I118" s="29">
        <v>0</v>
      </c>
      <c r="J118" s="29">
        <v>0</v>
      </c>
      <c r="K118" s="29">
        <f t="shared" si="32"/>
        <v>63111</v>
      </c>
      <c r="L118" s="29">
        <f t="shared" si="30"/>
        <v>15255</v>
      </c>
      <c r="M118" s="29">
        <f t="shared" si="28"/>
        <v>78366</v>
      </c>
      <c r="N118" s="29">
        <f t="shared" si="33"/>
        <v>0</v>
      </c>
      <c r="O118" s="29">
        <f t="shared" si="31"/>
        <v>0</v>
      </c>
      <c r="P118" s="39">
        <f t="shared" si="24"/>
        <v>0</v>
      </c>
      <c r="Q118" s="39">
        <f t="shared" si="25"/>
        <v>0</v>
      </c>
      <c r="R118" s="39">
        <f t="shared" si="26"/>
        <v>0</v>
      </c>
    </row>
    <row r="119" spans="1:18" s="30" customFormat="1" x14ac:dyDescent="0.2">
      <c r="A119" s="27" t="s">
        <v>237</v>
      </c>
      <c r="B119" s="28" t="s">
        <v>238</v>
      </c>
      <c r="C119" s="29">
        <f>SUM(C120:C128)</f>
        <v>111989</v>
      </c>
      <c r="D119" s="29">
        <f t="shared" ref="D119:O119" si="34">SUM(D120:D128)</f>
        <v>0</v>
      </c>
      <c r="E119" s="29">
        <f t="shared" si="34"/>
        <v>0</v>
      </c>
      <c r="F119" s="29">
        <f t="shared" si="27"/>
        <v>111989</v>
      </c>
      <c r="G119" s="29">
        <f t="shared" si="34"/>
        <v>111489</v>
      </c>
      <c r="H119" s="29">
        <f t="shared" si="34"/>
        <v>0</v>
      </c>
      <c r="I119" s="29">
        <f t="shared" si="34"/>
        <v>42768.840000000011</v>
      </c>
      <c r="J119" s="29">
        <f t="shared" si="34"/>
        <v>42768.840000000011</v>
      </c>
      <c r="K119" s="29">
        <f t="shared" si="32"/>
        <v>68720.159999999989</v>
      </c>
      <c r="L119" s="29">
        <f t="shared" si="30"/>
        <v>500</v>
      </c>
      <c r="M119" s="29">
        <f t="shared" si="28"/>
        <v>69220.159999999989</v>
      </c>
      <c r="N119" s="29">
        <f t="shared" si="33"/>
        <v>0</v>
      </c>
      <c r="O119" s="29">
        <f t="shared" si="31"/>
        <v>42768.840000000011</v>
      </c>
      <c r="P119" s="39">
        <f t="shared" si="24"/>
        <v>38.361488577348446</v>
      </c>
      <c r="Q119" s="39">
        <f t="shared" si="25"/>
        <v>38.190215110412638</v>
      </c>
      <c r="R119" s="39">
        <f t="shared" si="26"/>
        <v>38.190215110412638</v>
      </c>
    </row>
    <row r="120" spans="1:18" s="34" customFormat="1" hidden="1" x14ac:dyDescent="0.2">
      <c r="A120" s="31"/>
      <c r="B120" s="32" t="s">
        <v>239</v>
      </c>
      <c r="C120" s="33">
        <v>55698</v>
      </c>
      <c r="D120" s="33"/>
      <c r="E120" s="33"/>
      <c r="F120" s="29">
        <f t="shared" si="27"/>
        <v>55698</v>
      </c>
      <c r="G120" s="33">
        <v>55198</v>
      </c>
      <c r="H120" s="33"/>
      <c r="I120" s="33">
        <v>38587.64</v>
      </c>
      <c r="J120" s="33">
        <v>38587.64</v>
      </c>
      <c r="K120" s="29">
        <f t="shared" si="32"/>
        <v>16610.36</v>
      </c>
      <c r="L120" s="29">
        <f t="shared" si="30"/>
        <v>500</v>
      </c>
      <c r="M120" s="29">
        <f t="shared" si="28"/>
        <v>17110.36</v>
      </c>
      <c r="N120" s="29">
        <f t="shared" si="33"/>
        <v>0</v>
      </c>
      <c r="O120" s="29">
        <f t="shared" si="31"/>
        <v>38587.64</v>
      </c>
      <c r="P120" s="39">
        <f t="shared" si="24"/>
        <v>69.90767781441356</v>
      </c>
      <c r="Q120" s="39">
        <f t="shared" si="25"/>
        <v>69.280117778017157</v>
      </c>
      <c r="R120" s="39">
        <f t="shared" si="26"/>
        <v>69.280117778017157</v>
      </c>
    </row>
    <row r="121" spans="1:18" s="34" customFormat="1" hidden="1" x14ac:dyDescent="0.2">
      <c r="A121" s="31"/>
      <c r="B121" s="32" t="s">
        <v>240</v>
      </c>
      <c r="C121" s="33">
        <v>488</v>
      </c>
      <c r="D121" s="33"/>
      <c r="E121" s="33"/>
      <c r="F121" s="29">
        <f t="shared" si="27"/>
        <v>488</v>
      </c>
      <c r="G121" s="33">
        <v>488</v>
      </c>
      <c r="H121" s="33"/>
      <c r="I121" s="33">
        <v>347.75</v>
      </c>
      <c r="J121" s="33">
        <v>347.75</v>
      </c>
      <c r="K121" s="29">
        <f t="shared" si="32"/>
        <v>140.25</v>
      </c>
      <c r="L121" s="29">
        <f t="shared" si="30"/>
        <v>0</v>
      </c>
      <c r="M121" s="29">
        <f t="shared" si="28"/>
        <v>140.25</v>
      </c>
      <c r="N121" s="29">
        <f t="shared" si="33"/>
        <v>0</v>
      </c>
      <c r="O121" s="29">
        <f t="shared" si="31"/>
        <v>347.75</v>
      </c>
      <c r="P121" s="39">
        <f t="shared" si="24"/>
        <v>71.260245901639337</v>
      </c>
      <c r="Q121" s="39">
        <f t="shared" si="25"/>
        <v>71.260245901639337</v>
      </c>
      <c r="R121" s="39">
        <f t="shared" si="26"/>
        <v>71.260245901639337</v>
      </c>
    </row>
    <row r="122" spans="1:18" s="34" customFormat="1" hidden="1" x14ac:dyDescent="0.2">
      <c r="A122" s="31"/>
      <c r="B122" s="32" t="s">
        <v>241</v>
      </c>
      <c r="C122" s="33">
        <v>50673</v>
      </c>
      <c r="D122" s="33"/>
      <c r="E122" s="33"/>
      <c r="F122" s="29">
        <f t="shared" si="27"/>
        <v>50673</v>
      </c>
      <c r="G122" s="33">
        <v>50673</v>
      </c>
      <c r="H122" s="33"/>
      <c r="I122" s="33">
        <v>44.94</v>
      </c>
      <c r="J122" s="33">
        <v>44.94</v>
      </c>
      <c r="K122" s="29">
        <f t="shared" si="32"/>
        <v>50628.06</v>
      </c>
      <c r="L122" s="29">
        <f t="shared" si="30"/>
        <v>0</v>
      </c>
      <c r="M122" s="29">
        <f t="shared" si="28"/>
        <v>50628.06</v>
      </c>
      <c r="N122" s="29">
        <f t="shared" si="33"/>
        <v>0</v>
      </c>
      <c r="O122" s="29">
        <f t="shared" si="31"/>
        <v>44.94</v>
      </c>
      <c r="P122" s="39">
        <f t="shared" si="24"/>
        <v>8.868628263572316E-2</v>
      </c>
      <c r="Q122" s="39">
        <f t="shared" si="25"/>
        <v>8.868628263572316E-2</v>
      </c>
      <c r="R122" s="39">
        <f t="shared" si="26"/>
        <v>8.868628263572316E-2</v>
      </c>
    </row>
    <row r="123" spans="1:18" s="34" customFormat="1" hidden="1" x14ac:dyDescent="0.2">
      <c r="A123" s="31"/>
      <c r="B123" s="32" t="s">
        <v>242</v>
      </c>
      <c r="C123" s="33">
        <v>213</v>
      </c>
      <c r="D123" s="33"/>
      <c r="E123" s="33"/>
      <c r="F123" s="29">
        <f t="shared" si="27"/>
        <v>213</v>
      </c>
      <c r="G123" s="33">
        <v>213</v>
      </c>
      <c r="H123" s="33"/>
      <c r="I123" s="33">
        <v>52.16</v>
      </c>
      <c r="J123" s="33">
        <v>52.16</v>
      </c>
      <c r="K123" s="29">
        <f t="shared" si="32"/>
        <v>160.84</v>
      </c>
      <c r="L123" s="29">
        <f t="shared" si="30"/>
        <v>0</v>
      </c>
      <c r="M123" s="29">
        <f t="shared" si="28"/>
        <v>160.84</v>
      </c>
      <c r="N123" s="29">
        <f t="shared" ref="N123:O128" si="35">SUM(N124:N128)</f>
        <v>0</v>
      </c>
      <c r="O123" s="29">
        <f t="shared" si="31"/>
        <v>52.16</v>
      </c>
      <c r="P123" s="39">
        <f t="shared" si="24"/>
        <v>24.48826291079812</v>
      </c>
      <c r="Q123" s="39">
        <f t="shared" si="25"/>
        <v>24.48826291079812</v>
      </c>
      <c r="R123" s="39">
        <f t="shared" si="26"/>
        <v>24.48826291079812</v>
      </c>
    </row>
    <row r="124" spans="1:18" s="34" customFormat="1" hidden="1" x14ac:dyDescent="0.2">
      <c r="A124" s="31"/>
      <c r="B124" s="32" t="s">
        <v>243</v>
      </c>
      <c r="C124" s="33">
        <v>224</v>
      </c>
      <c r="D124" s="33"/>
      <c r="E124" s="33"/>
      <c r="F124" s="29">
        <f t="shared" si="27"/>
        <v>224</v>
      </c>
      <c r="G124" s="33">
        <v>224</v>
      </c>
      <c r="H124" s="33"/>
      <c r="I124" s="33">
        <v>0</v>
      </c>
      <c r="J124" s="33">
        <v>0</v>
      </c>
      <c r="K124" s="29">
        <f t="shared" si="32"/>
        <v>224</v>
      </c>
      <c r="L124" s="29">
        <f t="shared" si="30"/>
        <v>0</v>
      </c>
      <c r="M124" s="29">
        <f t="shared" si="28"/>
        <v>224</v>
      </c>
      <c r="N124" s="29">
        <f t="shared" si="35"/>
        <v>0</v>
      </c>
      <c r="O124" s="29">
        <f t="shared" si="31"/>
        <v>0</v>
      </c>
      <c r="P124" s="39">
        <f t="shared" si="24"/>
        <v>0</v>
      </c>
      <c r="Q124" s="39">
        <f t="shared" si="25"/>
        <v>0</v>
      </c>
      <c r="R124" s="39">
        <f t="shared" si="26"/>
        <v>0</v>
      </c>
    </row>
    <row r="125" spans="1:18" s="34" customFormat="1" hidden="1" x14ac:dyDescent="0.2">
      <c r="A125" s="31"/>
      <c r="B125" s="32" t="s">
        <v>244</v>
      </c>
      <c r="C125" s="33">
        <v>267</v>
      </c>
      <c r="D125" s="33"/>
      <c r="E125" s="33"/>
      <c r="F125" s="29">
        <f t="shared" si="27"/>
        <v>267</v>
      </c>
      <c r="G125" s="33">
        <v>267</v>
      </c>
      <c r="H125" s="33"/>
      <c r="I125" s="33">
        <v>106.87</v>
      </c>
      <c r="J125" s="33">
        <v>106.87</v>
      </c>
      <c r="K125" s="29">
        <f t="shared" si="32"/>
        <v>160.13</v>
      </c>
      <c r="L125" s="29">
        <f t="shared" si="30"/>
        <v>0</v>
      </c>
      <c r="M125" s="29">
        <f t="shared" si="28"/>
        <v>160.13</v>
      </c>
      <c r="N125" s="29">
        <f t="shared" si="35"/>
        <v>0</v>
      </c>
      <c r="O125" s="29">
        <f t="shared" si="31"/>
        <v>106.87</v>
      </c>
      <c r="P125" s="39">
        <f t="shared" si="24"/>
        <v>40.026217228464425</v>
      </c>
      <c r="Q125" s="39">
        <f t="shared" si="25"/>
        <v>40.026217228464425</v>
      </c>
      <c r="R125" s="39">
        <f t="shared" si="26"/>
        <v>40.026217228464425</v>
      </c>
    </row>
    <row r="126" spans="1:18" s="34" customFormat="1" hidden="1" x14ac:dyDescent="0.2">
      <c r="A126" s="31"/>
      <c r="B126" s="32" t="s">
        <v>245</v>
      </c>
      <c r="C126" s="33">
        <v>437</v>
      </c>
      <c r="D126" s="33"/>
      <c r="E126" s="33"/>
      <c r="F126" s="29">
        <f t="shared" si="27"/>
        <v>437</v>
      </c>
      <c r="G126" s="33">
        <v>437</v>
      </c>
      <c r="H126" s="33"/>
      <c r="I126" s="33">
        <v>186.12</v>
      </c>
      <c r="J126" s="33">
        <v>186.12</v>
      </c>
      <c r="K126" s="29">
        <f t="shared" si="32"/>
        <v>250.88</v>
      </c>
      <c r="L126" s="29">
        <f t="shared" si="30"/>
        <v>0</v>
      </c>
      <c r="M126" s="29">
        <f t="shared" si="28"/>
        <v>250.88</v>
      </c>
      <c r="N126" s="29">
        <f t="shared" si="35"/>
        <v>0</v>
      </c>
      <c r="O126" s="29">
        <f t="shared" si="31"/>
        <v>186.12</v>
      </c>
      <c r="P126" s="39">
        <f t="shared" si="24"/>
        <v>42.590389016018307</v>
      </c>
      <c r="Q126" s="39">
        <f t="shared" si="25"/>
        <v>42.590389016018307</v>
      </c>
      <c r="R126" s="39">
        <f t="shared" si="26"/>
        <v>42.590389016018307</v>
      </c>
    </row>
    <row r="127" spans="1:18" s="34" customFormat="1" hidden="1" x14ac:dyDescent="0.2">
      <c r="A127" s="31"/>
      <c r="B127" s="32" t="s">
        <v>246</v>
      </c>
      <c r="C127" s="33">
        <v>3435</v>
      </c>
      <c r="D127" s="33"/>
      <c r="E127" s="33"/>
      <c r="F127" s="29">
        <f t="shared" si="27"/>
        <v>3435</v>
      </c>
      <c r="G127" s="33">
        <v>3435</v>
      </c>
      <c r="H127" s="33"/>
      <c r="I127" s="33">
        <v>3204.57</v>
      </c>
      <c r="J127" s="33">
        <v>3204.57</v>
      </c>
      <c r="K127" s="29">
        <f t="shared" si="32"/>
        <v>230.42999999999984</v>
      </c>
      <c r="L127" s="29">
        <f t="shared" si="30"/>
        <v>0</v>
      </c>
      <c r="M127" s="29">
        <f t="shared" si="28"/>
        <v>230.42999999999984</v>
      </c>
      <c r="N127" s="29">
        <f t="shared" si="35"/>
        <v>0</v>
      </c>
      <c r="O127" s="29">
        <f t="shared" si="31"/>
        <v>3204.57</v>
      </c>
      <c r="P127" s="39">
        <f t="shared" si="24"/>
        <v>93.291703056768554</v>
      </c>
      <c r="Q127" s="39">
        <f t="shared" si="25"/>
        <v>93.291703056768554</v>
      </c>
      <c r="R127" s="39">
        <f t="shared" si="26"/>
        <v>93.291703056768554</v>
      </c>
    </row>
    <row r="128" spans="1:18" s="34" customFormat="1" hidden="1" x14ac:dyDescent="0.2">
      <c r="A128" s="31"/>
      <c r="B128" s="32" t="s">
        <v>247</v>
      </c>
      <c r="C128" s="33">
        <v>554</v>
      </c>
      <c r="D128" s="33"/>
      <c r="E128" s="33"/>
      <c r="F128" s="29">
        <f t="shared" si="27"/>
        <v>554</v>
      </c>
      <c r="G128" s="33">
        <v>554</v>
      </c>
      <c r="H128" s="33"/>
      <c r="I128" s="33">
        <v>238.79</v>
      </c>
      <c r="J128" s="33">
        <v>238.79</v>
      </c>
      <c r="K128" s="29">
        <f t="shared" si="32"/>
        <v>315.21000000000004</v>
      </c>
      <c r="L128" s="29">
        <f t="shared" si="30"/>
        <v>0</v>
      </c>
      <c r="M128" s="29">
        <f t="shared" si="28"/>
        <v>315.21000000000004</v>
      </c>
      <c r="N128" s="29">
        <f t="shared" si="35"/>
        <v>0</v>
      </c>
      <c r="O128" s="29">
        <f t="shared" si="31"/>
        <v>238.79</v>
      </c>
      <c r="P128" s="39">
        <f t="shared" si="24"/>
        <v>43.102888086642601</v>
      </c>
      <c r="Q128" s="39">
        <f t="shared" si="25"/>
        <v>43.102888086642601</v>
      </c>
      <c r="R128" s="39">
        <f t="shared" si="26"/>
        <v>43.102888086642601</v>
      </c>
    </row>
    <row r="129" spans="1:18" s="38" customFormat="1" ht="23.25" customHeight="1" x14ac:dyDescent="0.2">
      <c r="A129" s="40"/>
      <c r="B129" s="36" t="s">
        <v>248</v>
      </c>
      <c r="C129" s="25">
        <f>SUM(C130:C143)</f>
        <v>4926868</v>
      </c>
      <c r="D129" s="25">
        <f t="shared" ref="D129:O129" si="36">SUM(D130:D143)</f>
        <v>0</v>
      </c>
      <c r="E129" s="25">
        <f t="shared" si="36"/>
        <v>0</v>
      </c>
      <c r="F129" s="25">
        <f t="shared" si="36"/>
        <v>4926868</v>
      </c>
      <c r="G129" s="25">
        <f t="shared" si="36"/>
        <v>2559689</v>
      </c>
      <c r="H129" s="25">
        <f t="shared" si="36"/>
        <v>0</v>
      </c>
      <c r="I129" s="25">
        <f t="shared" si="36"/>
        <v>163804</v>
      </c>
      <c r="J129" s="25">
        <f t="shared" si="36"/>
        <v>163804</v>
      </c>
      <c r="K129" s="25">
        <f t="shared" si="36"/>
        <v>2395885</v>
      </c>
      <c r="L129" s="25">
        <f t="shared" si="36"/>
        <v>2367179</v>
      </c>
      <c r="M129" s="25">
        <f t="shared" si="36"/>
        <v>4763064</v>
      </c>
      <c r="N129" s="25">
        <f t="shared" si="36"/>
        <v>0</v>
      </c>
      <c r="O129" s="25">
        <f t="shared" si="36"/>
        <v>163804</v>
      </c>
      <c r="P129" s="37">
        <f t="shared" si="24"/>
        <v>6.3993711736074186</v>
      </c>
      <c r="Q129" s="37">
        <f t="shared" si="25"/>
        <v>3.3247085166478985</v>
      </c>
      <c r="R129" s="37">
        <f t="shared" si="26"/>
        <v>3.3247085166478985</v>
      </c>
    </row>
    <row r="130" spans="1:18" s="30" customFormat="1" x14ac:dyDescent="0.2">
      <c r="A130" s="27" t="s">
        <v>249</v>
      </c>
      <c r="B130" s="28" t="s">
        <v>250</v>
      </c>
      <c r="C130" s="29">
        <v>33396</v>
      </c>
      <c r="D130" s="29">
        <v>0</v>
      </c>
      <c r="E130" s="29">
        <v>0</v>
      </c>
      <c r="F130" s="29">
        <f t="shared" si="27"/>
        <v>33396</v>
      </c>
      <c r="G130" s="29">
        <v>31796</v>
      </c>
      <c r="H130" s="29">
        <v>0</v>
      </c>
      <c r="I130" s="29">
        <v>0</v>
      </c>
      <c r="J130" s="29">
        <v>0</v>
      </c>
      <c r="K130" s="29">
        <f t="shared" si="32"/>
        <v>31796</v>
      </c>
      <c r="L130" s="29">
        <f t="shared" si="30"/>
        <v>1600</v>
      </c>
      <c r="M130" s="29">
        <f t="shared" si="28"/>
        <v>33396</v>
      </c>
      <c r="N130" s="29">
        <f t="shared" ref="N130:O145" si="37">SUM(N131:N135)</f>
        <v>0</v>
      </c>
      <c r="O130" s="29">
        <f t="shared" ref="O130:O150" si="38">+J130-N130</f>
        <v>0</v>
      </c>
      <c r="P130" s="39">
        <f>+J130/G130*100</f>
        <v>0</v>
      </c>
      <c r="Q130" s="39">
        <f>+I130/F130*100</f>
        <v>0</v>
      </c>
      <c r="R130" s="39">
        <f>+J130/F130*100</f>
        <v>0</v>
      </c>
    </row>
    <row r="131" spans="1:18" s="30" customFormat="1" x14ac:dyDescent="0.2">
      <c r="A131" s="27" t="s">
        <v>251</v>
      </c>
      <c r="B131" s="28" t="s">
        <v>252</v>
      </c>
      <c r="C131" s="29">
        <v>1000</v>
      </c>
      <c r="D131" s="29">
        <v>0</v>
      </c>
      <c r="E131" s="29">
        <v>0</v>
      </c>
      <c r="F131" s="29">
        <f t="shared" si="27"/>
        <v>1000</v>
      </c>
      <c r="G131" s="29">
        <v>1000</v>
      </c>
      <c r="H131" s="29">
        <v>0</v>
      </c>
      <c r="I131" s="29">
        <v>0</v>
      </c>
      <c r="J131" s="29">
        <v>0</v>
      </c>
      <c r="K131" s="29">
        <f t="shared" si="32"/>
        <v>1000</v>
      </c>
      <c r="L131" s="29">
        <f t="shared" si="30"/>
        <v>0</v>
      </c>
      <c r="M131" s="29">
        <f t="shared" si="28"/>
        <v>1000</v>
      </c>
      <c r="N131" s="29">
        <f t="shared" si="37"/>
        <v>0</v>
      </c>
      <c r="O131" s="29">
        <f t="shared" si="38"/>
        <v>0</v>
      </c>
      <c r="P131" s="39">
        <f t="shared" ref="P131:P194" si="39">+J131/G131*100</f>
        <v>0</v>
      </c>
      <c r="Q131" s="39">
        <f t="shared" ref="Q131:Q194" si="40">+I131/F131*100</f>
        <v>0</v>
      </c>
      <c r="R131" s="39">
        <f t="shared" ref="R131:R194" si="41">+J131/F131*100</f>
        <v>0</v>
      </c>
    </row>
    <row r="132" spans="1:18" s="30" customFormat="1" x14ac:dyDescent="0.2">
      <c r="A132" s="27" t="s">
        <v>253</v>
      </c>
      <c r="B132" s="28" t="s">
        <v>254</v>
      </c>
      <c r="C132" s="29">
        <v>170</v>
      </c>
      <c r="D132" s="29">
        <v>0</v>
      </c>
      <c r="E132" s="29">
        <v>0</v>
      </c>
      <c r="F132" s="29">
        <f t="shared" si="27"/>
        <v>170</v>
      </c>
      <c r="G132" s="29">
        <v>170</v>
      </c>
      <c r="H132" s="29">
        <v>0</v>
      </c>
      <c r="I132" s="29">
        <v>0</v>
      </c>
      <c r="J132" s="29">
        <v>0</v>
      </c>
      <c r="K132" s="29">
        <f t="shared" si="32"/>
        <v>170</v>
      </c>
      <c r="L132" s="29">
        <f t="shared" si="30"/>
        <v>0</v>
      </c>
      <c r="M132" s="29">
        <f t="shared" si="28"/>
        <v>170</v>
      </c>
      <c r="N132" s="29">
        <f t="shared" si="37"/>
        <v>0</v>
      </c>
      <c r="O132" s="29">
        <f t="shared" si="38"/>
        <v>0</v>
      </c>
      <c r="P132" s="39">
        <f t="shared" si="39"/>
        <v>0</v>
      </c>
      <c r="Q132" s="39">
        <f t="shared" si="40"/>
        <v>0</v>
      </c>
      <c r="R132" s="39">
        <f t="shared" si="41"/>
        <v>0</v>
      </c>
    </row>
    <row r="133" spans="1:18" s="30" customFormat="1" x14ac:dyDescent="0.2">
      <c r="A133" s="27" t="s">
        <v>255</v>
      </c>
      <c r="B133" s="28" t="s">
        <v>256</v>
      </c>
      <c r="C133" s="29">
        <v>20</v>
      </c>
      <c r="D133" s="29">
        <v>0</v>
      </c>
      <c r="E133" s="29">
        <v>0</v>
      </c>
      <c r="F133" s="29">
        <f t="shared" si="27"/>
        <v>20</v>
      </c>
      <c r="G133" s="29">
        <v>20</v>
      </c>
      <c r="H133" s="29">
        <v>0</v>
      </c>
      <c r="I133" s="29">
        <v>0</v>
      </c>
      <c r="J133" s="29">
        <v>0</v>
      </c>
      <c r="K133" s="29">
        <f t="shared" si="32"/>
        <v>20</v>
      </c>
      <c r="L133" s="29">
        <f t="shared" si="30"/>
        <v>0</v>
      </c>
      <c r="M133" s="29">
        <f t="shared" si="28"/>
        <v>20</v>
      </c>
      <c r="N133" s="29">
        <f t="shared" si="37"/>
        <v>0</v>
      </c>
      <c r="O133" s="29">
        <f t="shared" si="38"/>
        <v>0</v>
      </c>
      <c r="P133" s="39">
        <f t="shared" si="39"/>
        <v>0</v>
      </c>
      <c r="Q133" s="39">
        <f t="shared" si="40"/>
        <v>0</v>
      </c>
      <c r="R133" s="39">
        <f t="shared" si="41"/>
        <v>0</v>
      </c>
    </row>
    <row r="134" spans="1:18" s="30" customFormat="1" x14ac:dyDescent="0.2">
      <c r="A134" s="27" t="s">
        <v>257</v>
      </c>
      <c r="B134" s="28" t="s">
        <v>258</v>
      </c>
      <c r="C134" s="29">
        <v>120</v>
      </c>
      <c r="D134" s="29">
        <v>0</v>
      </c>
      <c r="E134" s="29">
        <v>0</v>
      </c>
      <c r="F134" s="29">
        <f t="shared" si="27"/>
        <v>120</v>
      </c>
      <c r="G134" s="29">
        <v>120</v>
      </c>
      <c r="H134" s="29">
        <v>0</v>
      </c>
      <c r="I134" s="29">
        <v>0</v>
      </c>
      <c r="J134" s="29">
        <v>0</v>
      </c>
      <c r="K134" s="29">
        <f t="shared" si="32"/>
        <v>120</v>
      </c>
      <c r="L134" s="29">
        <f t="shared" si="30"/>
        <v>0</v>
      </c>
      <c r="M134" s="29">
        <f t="shared" si="28"/>
        <v>120</v>
      </c>
      <c r="N134" s="29">
        <f t="shared" si="37"/>
        <v>0</v>
      </c>
      <c r="O134" s="29">
        <f t="shared" si="38"/>
        <v>0</v>
      </c>
      <c r="P134" s="39">
        <f t="shared" si="39"/>
        <v>0</v>
      </c>
      <c r="Q134" s="39">
        <f t="shared" si="40"/>
        <v>0</v>
      </c>
      <c r="R134" s="39">
        <f t="shared" si="41"/>
        <v>0</v>
      </c>
    </row>
    <row r="135" spans="1:18" s="30" customFormat="1" x14ac:dyDescent="0.2">
      <c r="A135" s="27" t="s">
        <v>259</v>
      </c>
      <c r="B135" s="28" t="s">
        <v>260</v>
      </c>
      <c r="C135" s="29">
        <v>20</v>
      </c>
      <c r="D135" s="29">
        <v>0</v>
      </c>
      <c r="E135" s="29">
        <v>0</v>
      </c>
      <c r="F135" s="29">
        <f t="shared" si="27"/>
        <v>20</v>
      </c>
      <c r="G135" s="29">
        <v>20</v>
      </c>
      <c r="H135" s="29">
        <v>0</v>
      </c>
      <c r="I135" s="29">
        <v>0</v>
      </c>
      <c r="J135" s="29">
        <v>0</v>
      </c>
      <c r="K135" s="29">
        <f t="shared" si="32"/>
        <v>20</v>
      </c>
      <c r="L135" s="29">
        <f t="shared" si="30"/>
        <v>0</v>
      </c>
      <c r="M135" s="29">
        <f t="shared" si="28"/>
        <v>20</v>
      </c>
      <c r="N135" s="29">
        <f t="shared" si="37"/>
        <v>0</v>
      </c>
      <c r="O135" s="29">
        <f t="shared" si="38"/>
        <v>0</v>
      </c>
      <c r="P135" s="39">
        <f t="shared" si="39"/>
        <v>0</v>
      </c>
      <c r="Q135" s="39">
        <f t="shared" si="40"/>
        <v>0</v>
      </c>
      <c r="R135" s="39">
        <f t="shared" si="41"/>
        <v>0</v>
      </c>
    </row>
    <row r="136" spans="1:18" s="30" customFormat="1" x14ac:dyDescent="0.2">
      <c r="A136" s="27" t="s">
        <v>261</v>
      </c>
      <c r="B136" s="28" t="s">
        <v>262</v>
      </c>
      <c r="C136" s="29">
        <v>2229991</v>
      </c>
      <c r="D136" s="29">
        <v>0</v>
      </c>
      <c r="E136" s="29">
        <v>0</v>
      </c>
      <c r="F136" s="29">
        <f t="shared" si="27"/>
        <v>2229991</v>
      </c>
      <c r="G136" s="29">
        <v>229991</v>
      </c>
      <c r="H136" s="29">
        <v>0</v>
      </c>
      <c r="I136" s="29">
        <v>0</v>
      </c>
      <c r="J136" s="29">
        <v>0</v>
      </c>
      <c r="K136" s="29">
        <f t="shared" si="32"/>
        <v>229991</v>
      </c>
      <c r="L136" s="29">
        <f t="shared" si="30"/>
        <v>2000000</v>
      </c>
      <c r="M136" s="29">
        <f t="shared" si="28"/>
        <v>2229991</v>
      </c>
      <c r="N136" s="29">
        <f t="shared" si="37"/>
        <v>0</v>
      </c>
      <c r="O136" s="29">
        <f t="shared" si="38"/>
        <v>0</v>
      </c>
      <c r="P136" s="39">
        <f t="shared" si="39"/>
        <v>0</v>
      </c>
      <c r="Q136" s="39">
        <f t="shared" si="40"/>
        <v>0</v>
      </c>
      <c r="R136" s="39">
        <f t="shared" si="41"/>
        <v>0</v>
      </c>
    </row>
    <row r="137" spans="1:18" s="30" customFormat="1" x14ac:dyDescent="0.2">
      <c r="A137" s="27" t="s">
        <v>263</v>
      </c>
      <c r="B137" s="28" t="s">
        <v>264</v>
      </c>
      <c r="C137" s="29">
        <v>6040</v>
      </c>
      <c r="D137" s="29">
        <v>0</v>
      </c>
      <c r="E137" s="29">
        <v>0</v>
      </c>
      <c r="F137" s="29">
        <f t="shared" si="27"/>
        <v>6040</v>
      </c>
      <c r="G137" s="29">
        <v>6040</v>
      </c>
      <c r="H137" s="29">
        <v>0</v>
      </c>
      <c r="I137" s="29">
        <v>0</v>
      </c>
      <c r="J137" s="29">
        <v>0</v>
      </c>
      <c r="K137" s="29">
        <f t="shared" si="32"/>
        <v>6040</v>
      </c>
      <c r="L137" s="29">
        <f t="shared" si="30"/>
        <v>0</v>
      </c>
      <c r="M137" s="29">
        <f t="shared" si="28"/>
        <v>6040</v>
      </c>
      <c r="N137" s="29">
        <f t="shared" si="37"/>
        <v>0</v>
      </c>
      <c r="O137" s="29">
        <f t="shared" si="38"/>
        <v>0</v>
      </c>
      <c r="P137" s="39">
        <f t="shared" si="39"/>
        <v>0</v>
      </c>
      <c r="Q137" s="39">
        <f t="shared" si="40"/>
        <v>0</v>
      </c>
      <c r="R137" s="39">
        <f t="shared" si="41"/>
        <v>0</v>
      </c>
    </row>
    <row r="138" spans="1:18" s="30" customFormat="1" x14ac:dyDescent="0.2">
      <c r="A138" s="27" t="s">
        <v>265</v>
      </c>
      <c r="B138" s="28" t="s">
        <v>266</v>
      </c>
      <c r="C138" s="29">
        <v>40</v>
      </c>
      <c r="D138" s="29">
        <v>0</v>
      </c>
      <c r="E138" s="29">
        <v>0</v>
      </c>
      <c r="F138" s="29">
        <f t="shared" si="27"/>
        <v>40</v>
      </c>
      <c r="G138" s="29">
        <v>40</v>
      </c>
      <c r="H138" s="29">
        <v>0</v>
      </c>
      <c r="I138" s="29">
        <v>0</v>
      </c>
      <c r="J138" s="29">
        <v>0</v>
      </c>
      <c r="K138" s="29">
        <f t="shared" si="32"/>
        <v>40</v>
      </c>
      <c r="L138" s="29">
        <f t="shared" si="30"/>
        <v>0</v>
      </c>
      <c r="M138" s="29">
        <f t="shared" si="28"/>
        <v>40</v>
      </c>
      <c r="N138" s="29">
        <f t="shared" si="37"/>
        <v>0</v>
      </c>
      <c r="O138" s="29">
        <f t="shared" si="38"/>
        <v>0</v>
      </c>
      <c r="P138" s="39">
        <f t="shared" si="39"/>
        <v>0</v>
      </c>
      <c r="Q138" s="39">
        <f t="shared" si="40"/>
        <v>0</v>
      </c>
      <c r="R138" s="39">
        <f t="shared" si="41"/>
        <v>0</v>
      </c>
    </row>
    <row r="139" spans="1:18" s="30" customFormat="1" x14ac:dyDescent="0.2">
      <c r="A139" s="27" t="s">
        <v>267</v>
      </c>
      <c r="B139" s="28" t="s">
        <v>268</v>
      </c>
      <c r="C139" s="29">
        <v>4700</v>
      </c>
      <c r="D139" s="29">
        <v>0</v>
      </c>
      <c r="E139" s="29">
        <v>0</v>
      </c>
      <c r="F139" s="29">
        <f t="shared" si="27"/>
        <v>4700</v>
      </c>
      <c r="G139" s="29">
        <v>4200</v>
      </c>
      <c r="H139" s="29">
        <v>0</v>
      </c>
      <c r="I139" s="29">
        <v>0</v>
      </c>
      <c r="J139" s="29">
        <v>0</v>
      </c>
      <c r="K139" s="29">
        <f t="shared" si="32"/>
        <v>4200</v>
      </c>
      <c r="L139" s="29">
        <f t="shared" si="30"/>
        <v>500</v>
      </c>
      <c r="M139" s="29">
        <f t="shared" si="28"/>
        <v>4700</v>
      </c>
      <c r="N139" s="29">
        <f t="shared" si="37"/>
        <v>0</v>
      </c>
      <c r="O139" s="29">
        <f t="shared" si="38"/>
        <v>0</v>
      </c>
      <c r="P139" s="39">
        <f t="shared" si="39"/>
        <v>0</v>
      </c>
      <c r="Q139" s="39">
        <f t="shared" si="40"/>
        <v>0</v>
      </c>
      <c r="R139" s="39">
        <f t="shared" si="41"/>
        <v>0</v>
      </c>
    </row>
    <row r="140" spans="1:18" s="30" customFormat="1" x14ac:dyDescent="0.2">
      <c r="A140" s="27" t="s">
        <v>269</v>
      </c>
      <c r="B140" s="28" t="s">
        <v>270</v>
      </c>
      <c r="C140" s="29">
        <v>111972</v>
      </c>
      <c r="D140" s="29">
        <v>0</v>
      </c>
      <c r="E140" s="29">
        <v>0</v>
      </c>
      <c r="F140" s="29">
        <f t="shared" si="27"/>
        <v>111972</v>
      </c>
      <c r="G140" s="29">
        <v>105972</v>
      </c>
      <c r="H140" s="29">
        <v>0</v>
      </c>
      <c r="I140" s="29">
        <v>0</v>
      </c>
      <c r="J140" s="29">
        <v>0</v>
      </c>
      <c r="K140" s="29">
        <f t="shared" si="32"/>
        <v>105972</v>
      </c>
      <c r="L140" s="29">
        <f t="shared" si="30"/>
        <v>6000</v>
      </c>
      <c r="M140" s="29">
        <f t="shared" si="28"/>
        <v>111972</v>
      </c>
      <c r="N140" s="29">
        <f t="shared" si="37"/>
        <v>0</v>
      </c>
      <c r="O140" s="29">
        <f t="shared" si="38"/>
        <v>0</v>
      </c>
      <c r="P140" s="39">
        <f t="shared" si="39"/>
        <v>0</v>
      </c>
      <c r="Q140" s="39">
        <f t="shared" si="40"/>
        <v>0</v>
      </c>
      <c r="R140" s="39">
        <f t="shared" si="41"/>
        <v>0</v>
      </c>
    </row>
    <row r="141" spans="1:18" s="30" customFormat="1" x14ac:dyDescent="0.2">
      <c r="A141" s="27" t="s">
        <v>271</v>
      </c>
      <c r="B141" s="28" t="s">
        <v>272</v>
      </c>
      <c r="C141" s="29">
        <v>92403</v>
      </c>
      <c r="D141" s="29">
        <v>0</v>
      </c>
      <c r="E141" s="29">
        <v>0</v>
      </c>
      <c r="F141" s="29">
        <f t="shared" ref="F141:F204" si="42">+C141+E141</f>
        <v>92403</v>
      </c>
      <c r="G141" s="29">
        <v>87403</v>
      </c>
      <c r="H141" s="29">
        <v>0</v>
      </c>
      <c r="I141" s="29">
        <v>0</v>
      </c>
      <c r="J141" s="29">
        <v>0</v>
      </c>
      <c r="K141" s="29">
        <f t="shared" si="32"/>
        <v>87403</v>
      </c>
      <c r="L141" s="29">
        <f t="shared" si="30"/>
        <v>5000</v>
      </c>
      <c r="M141" s="29">
        <f t="shared" ref="M141:M204" si="43">+F141-J141</f>
        <v>92403</v>
      </c>
      <c r="N141" s="29">
        <f t="shared" si="37"/>
        <v>0</v>
      </c>
      <c r="O141" s="29">
        <f t="shared" si="38"/>
        <v>0</v>
      </c>
      <c r="P141" s="39">
        <f t="shared" si="39"/>
        <v>0</v>
      </c>
      <c r="Q141" s="39">
        <f t="shared" si="40"/>
        <v>0</v>
      </c>
      <c r="R141" s="39">
        <f t="shared" si="41"/>
        <v>0</v>
      </c>
    </row>
    <row r="142" spans="1:18" s="30" customFormat="1" x14ac:dyDescent="0.2">
      <c r="A142" s="27" t="s">
        <v>273</v>
      </c>
      <c r="B142" s="28" t="s">
        <v>274</v>
      </c>
      <c r="C142" s="29">
        <v>1940581</v>
      </c>
      <c r="D142" s="29">
        <v>0</v>
      </c>
      <c r="E142" s="29">
        <v>0</v>
      </c>
      <c r="F142" s="29">
        <f t="shared" si="42"/>
        <v>1940581</v>
      </c>
      <c r="G142" s="29">
        <v>1586502</v>
      </c>
      <c r="H142" s="29">
        <v>0</v>
      </c>
      <c r="I142" s="29">
        <v>0</v>
      </c>
      <c r="J142" s="29">
        <v>0</v>
      </c>
      <c r="K142" s="29">
        <f t="shared" si="32"/>
        <v>1586502</v>
      </c>
      <c r="L142" s="29">
        <f t="shared" si="30"/>
        <v>354079</v>
      </c>
      <c r="M142" s="29">
        <f t="shared" si="43"/>
        <v>1940581</v>
      </c>
      <c r="N142" s="29">
        <f t="shared" si="37"/>
        <v>0</v>
      </c>
      <c r="O142" s="29">
        <f t="shared" si="38"/>
        <v>0</v>
      </c>
      <c r="P142" s="39">
        <f t="shared" si="39"/>
        <v>0</v>
      </c>
      <c r="Q142" s="39">
        <f t="shared" si="40"/>
        <v>0</v>
      </c>
      <c r="R142" s="39">
        <f t="shared" si="41"/>
        <v>0</v>
      </c>
    </row>
    <row r="143" spans="1:18" s="30" customFormat="1" x14ac:dyDescent="0.2">
      <c r="A143" s="27" t="s">
        <v>275</v>
      </c>
      <c r="B143" s="28" t="s">
        <v>276</v>
      </c>
      <c r="C143" s="29">
        <f>SUM(C144:C150)</f>
        <v>506415</v>
      </c>
      <c r="D143" s="29">
        <f t="shared" ref="D143:O143" si="44">SUM(D144:D150)</f>
        <v>0</v>
      </c>
      <c r="E143" s="29">
        <f t="shared" si="44"/>
        <v>0</v>
      </c>
      <c r="F143" s="29">
        <f t="shared" si="42"/>
        <v>506415</v>
      </c>
      <c r="G143" s="29">
        <f t="shared" si="44"/>
        <v>506415</v>
      </c>
      <c r="H143" s="29">
        <f t="shared" si="44"/>
        <v>0</v>
      </c>
      <c r="I143" s="29">
        <f t="shared" si="44"/>
        <v>163804</v>
      </c>
      <c r="J143" s="29">
        <f t="shared" si="44"/>
        <v>163804</v>
      </c>
      <c r="K143" s="29">
        <f t="shared" si="32"/>
        <v>342611</v>
      </c>
      <c r="L143" s="29">
        <f t="shared" si="30"/>
        <v>0</v>
      </c>
      <c r="M143" s="29">
        <f t="shared" si="43"/>
        <v>342611</v>
      </c>
      <c r="N143" s="29">
        <f t="shared" si="37"/>
        <v>0</v>
      </c>
      <c r="O143" s="29">
        <f t="shared" si="38"/>
        <v>163804</v>
      </c>
      <c r="P143" s="39">
        <f t="shared" si="39"/>
        <v>32.345803343107924</v>
      </c>
      <c r="Q143" s="39">
        <f t="shared" si="40"/>
        <v>32.345803343107924</v>
      </c>
      <c r="R143" s="39">
        <f t="shared" si="41"/>
        <v>32.345803343107924</v>
      </c>
    </row>
    <row r="144" spans="1:18" s="34" customFormat="1" hidden="1" x14ac:dyDescent="0.2">
      <c r="A144" s="31" t="s">
        <v>277</v>
      </c>
      <c r="B144" s="32" t="s">
        <v>278</v>
      </c>
      <c r="C144" s="33">
        <v>20</v>
      </c>
      <c r="D144" s="33"/>
      <c r="E144" s="33"/>
      <c r="F144" s="29">
        <f t="shared" si="42"/>
        <v>20</v>
      </c>
      <c r="G144" s="33">
        <v>20</v>
      </c>
      <c r="H144" s="33"/>
      <c r="I144" s="33">
        <v>0</v>
      </c>
      <c r="J144" s="33">
        <v>0</v>
      </c>
      <c r="K144" s="29">
        <f t="shared" si="32"/>
        <v>20</v>
      </c>
      <c r="L144" s="29">
        <f t="shared" si="30"/>
        <v>0</v>
      </c>
      <c r="M144" s="29">
        <f t="shared" si="43"/>
        <v>20</v>
      </c>
      <c r="N144" s="29">
        <f t="shared" si="37"/>
        <v>0</v>
      </c>
      <c r="O144" s="29">
        <f t="shared" si="38"/>
        <v>0</v>
      </c>
      <c r="P144" s="39">
        <f t="shared" si="39"/>
        <v>0</v>
      </c>
      <c r="Q144" s="39">
        <f t="shared" si="40"/>
        <v>0</v>
      </c>
      <c r="R144" s="39">
        <f t="shared" si="41"/>
        <v>0</v>
      </c>
    </row>
    <row r="145" spans="1:18" s="34" customFormat="1" hidden="1" x14ac:dyDescent="0.2">
      <c r="A145" s="31" t="s">
        <v>279</v>
      </c>
      <c r="B145" s="32" t="s">
        <v>280</v>
      </c>
      <c r="C145" s="33">
        <v>20</v>
      </c>
      <c r="D145" s="33"/>
      <c r="E145" s="33"/>
      <c r="F145" s="29">
        <f t="shared" si="42"/>
        <v>20</v>
      </c>
      <c r="G145" s="33">
        <v>20</v>
      </c>
      <c r="H145" s="33"/>
      <c r="I145" s="33">
        <v>0</v>
      </c>
      <c r="J145" s="33">
        <v>0</v>
      </c>
      <c r="K145" s="29">
        <f t="shared" si="32"/>
        <v>20</v>
      </c>
      <c r="L145" s="29">
        <f t="shared" si="30"/>
        <v>0</v>
      </c>
      <c r="M145" s="29">
        <f t="shared" si="43"/>
        <v>20</v>
      </c>
      <c r="N145" s="29">
        <f t="shared" si="37"/>
        <v>0</v>
      </c>
      <c r="O145" s="29">
        <f t="shared" si="38"/>
        <v>0</v>
      </c>
      <c r="P145" s="39">
        <f t="shared" si="39"/>
        <v>0</v>
      </c>
      <c r="Q145" s="39">
        <f t="shared" si="40"/>
        <v>0</v>
      </c>
      <c r="R145" s="39">
        <f t="shared" si="41"/>
        <v>0</v>
      </c>
    </row>
    <row r="146" spans="1:18" s="34" customFormat="1" hidden="1" x14ac:dyDescent="0.2">
      <c r="A146" s="31" t="s">
        <v>281</v>
      </c>
      <c r="B146" s="32" t="s">
        <v>282</v>
      </c>
      <c r="C146" s="33">
        <v>20</v>
      </c>
      <c r="D146" s="33"/>
      <c r="E146" s="33"/>
      <c r="F146" s="29">
        <f t="shared" si="42"/>
        <v>20</v>
      </c>
      <c r="G146" s="33">
        <v>20</v>
      </c>
      <c r="H146" s="33"/>
      <c r="I146" s="33">
        <v>0</v>
      </c>
      <c r="J146" s="33">
        <v>0</v>
      </c>
      <c r="K146" s="29">
        <f t="shared" si="32"/>
        <v>20</v>
      </c>
      <c r="L146" s="29">
        <f t="shared" si="30"/>
        <v>0</v>
      </c>
      <c r="M146" s="29">
        <f t="shared" si="43"/>
        <v>20</v>
      </c>
      <c r="N146" s="29">
        <f t="shared" ref="N146:O150" si="45">SUM(N147:N151)</f>
        <v>0</v>
      </c>
      <c r="O146" s="29">
        <f t="shared" si="38"/>
        <v>0</v>
      </c>
      <c r="P146" s="39">
        <f t="shared" si="39"/>
        <v>0</v>
      </c>
      <c r="Q146" s="39">
        <f t="shared" si="40"/>
        <v>0</v>
      </c>
      <c r="R146" s="39">
        <f t="shared" si="41"/>
        <v>0</v>
      </c>
    </row>
    <row r="147" spans="1:18" s="34" customFormat="1" hidden="1" x14ac:dyDescent="0.2">
      <c r="A147" s="31" t="s">
        <v>283</v>
      </c>
      <c r="B147" s="32" t="s">
        <v>284</v>
      </c>
      <c r="C147" s="33">
        <v>500</v>
      </c>
      <c r="D147" s="33"/>
      <c r="E147" s="33"/>
      <c r="F147" s="29">
        <f t="shared" si="42"/>
        <v>500</v>
      </c>
      <c r="G147" s="33">
        <v>500</v>
      </c>
      <c r="H147" s="33"/>
      <c r="I147" s="33">
        <v>0</v>
      </c>
      <c r="J147" s="33">
        <v>0</v>
      </c>
      <c r="K147" s="29">
        <f t="shared" si="32"/>
        <v>500</v>
      </c>
      <c r="L147" s="29">
        <f t="shared" si="30"/>
        <v>0</v>
      </c>
      <c r="M147" s="29">
        <f t="shared" si="43"/>
        <v>500</v>
      </c>
      <c r="N147" s="29">
        <f t="shared" si="45"/>
        <v>0</v>
      </c>
      <c r="O147" s="29">
        <f t="shared" si="38"/>
        <v>0</v>
      </c>
      <c r="P147" s="39">
        <f t="shared" si="39"/>
        <v>0</v>
      </c>
      <c r="Q147" s="39">
        <f t="shared" si="40"/>
        <v>0</v>
      </c>
      <c r="R147" s="39">
        <f t="shared" si="41"/>
        <v>0</v>
      </c>
    </row>
    <row r="148" spans="1:18" s="34" customFormat="1" hidden="1" x14ac:dyDescent="0.2">
      <c r="A148" s="31" t="s">
        <v>285</v>
      </c>
      <c r="B148" s="32" t="s">
        <v>286</v>
      </c>
      <c r="C148" s="33">
        <v>26340</v>
      </c>
      <c r="D148" s="33"/>
      <c r="E148" s="33"/>
      <c r="F148" s="29">
        <f t="shared" si="42"/>
        <v>26340</v>
      </c>
      <c r="G148" s="33">
        <v>26340</v>
      </c>
      <c r="H148" s="33"/>
      <c r="I148" s="33">
        <v>0</v>
      </c>
      <c r="J148" s="33">
        <v>0</v>
      </c>
      <c r="K148" s="29">
        <f t="shared" si="32"/>
        <v>26340</v>
      </c>
      <c r="L148" s="29">
        <f t="shared" si="30"/>
        <v>0</v>
      </c>
      <c r="M148" s="29">
        <f t="shared" si="43"/>
        <v>26340</v>
      </c>
      <c r="N148" s="29">
        <f t="shared" si="45"/>
        <v>0</v>
      </c>
      <c r="O148" s="29">
        <f t="shared" si="38"/>
        <v>0</v>
      </c>
      <c r="P148" s="39">
        <f t="shared" si="39"/>
        <v>0</v>
      </c>
      <c r="Q148" s="39">
        <f t="shared" si="40"/>
        <v>0</v>
      </c>
      <c r="R148" s="39">
        <f t="shared" si="41"/>
        <v>0</v>
      </c>
    </row>
    <row r="149" spans="1:18" s="34" customFormat="1" hidden="1" x14ac:dyDescent="0.2">
      <c r="A149" s="31" t="s">
        <v>287</v>
      </c>
      <c r="B149" s="32" t="s">
        <v>288</v>
      </c>
      <c r="C149" s="33">
        <v>120</v>
      </c>
      <c r="D149" s="33"/>
      <c r="E149" s="33"/>
      <c r="F149" s="29">
        <f t="shared" si="42"/>
        <v>120</v>
      </c>
      <c r="G149" s="33">
        <v>120</v>
      </c>
      <c r="H149" s="33"/>
      <c r="I149" s="33">
        <v>0</v>
      </c>
      <c r="J149" s="33">
        <v>0</v>
      </c>
      <c r="K149" s="29">
        <f t="shared" si="32"/>
        <v>120</v>
      </c>
      <c r="L149" s="29">
        <f t="shared" si="30"/>
        <v>0</v>
      </c>
      <c r="M149" s="29">
        <f t="shared" si="43"/>
        <v>120</v>
      </c>
      <c r="N149" s="29">
        <f t="shared" si="45"/>
        <v>0</v>
      </c>
      <c r="O149" s="29">
        <f t="shared" si="38"/>
        <v>0</v>
      </c>
      <c r="P149" s="39">
        <f t="shared" si="39"/>
        <v>0</v>
      </c>
      <c r="Q149" s="39">
        <f t="shared" si="40"/>
        <v>0</v>
      </c>
      <c r="R149" s="39">
        <f t="shared" si="41"/>
        <v>0</v>
      </c>
    </row>
    <row r="150" spans="1:18" s="34" customFormat="1" hidden="1" x14ac:dyDescent="0.2">
      <c r="A150" s="31" t="s">
        <v>289</v>
      </c>
      <c r="B150" s="32" t="s">
        <v>290</v>
      </c>
      <c r="C150" s="33">
        <v>479395</v>
      </c>
      <c r="D150" s="33"/>
      <c r="E150" s="33"/>
      <c r="F150" s="29">
        <f t="shared" si="42"/>
        <v>479395</v>
      </c>
      <c r="G150" s="33">
        <v>479395</v>
      </c>
      <c r="H150" s="33"/>
      <c r="I150" s="33">
        <v>163804</v>
      </c>
      <c r="J150" s="33">
        <v>163804</v>
      </c>
      <c r="K150" s="29">
        <f t="shared" si="32"/>
        <v>315591</v>
      </c>
      <c r="L150" s="29">
        <f t="shared" si="30"/>
        <v>0</v>
      </c>
      <c r="M150" s="29">
        <f t="shared" si="43"/>
        <v>315591</v>
      </c>
      <c r="N150" s="29">
        <f t="shared" si="45"/>
        <v>0</v>
      </c>
      <c r="O150" s="29">
        <f t="shared" si="38"/>
        <v>163804</v>
      </c>
      <c r="P150" s="39">
        <f t="shared" si="39"/>
        <v>34.168900384860088</v>
      </c>
      <c r="Q150" s="39">
        <f t="shared" si="40"/>
        <v>34.168900384860088</v>
      </c>
      <c r="R150" s="39">
        <f t="shared" si="41"/>
        <v>34.168900384860088</v>
      </c>
    </row>
    <row r="151" spans="1:18" s="38" customFormat="1" ht="23.25" customHeight="1" x14ac:dyDescent="0.2">
      <c r="A151" s="40"/>
      <c r="B151" s="36" t="s">
        <v>291</v>
      </c>
      <c r="C151" s="25">
        <f>SUM(C152:C166)</f>
        <v>23040867</v>
      </c>
      <c r="D151" s="25">
        <f t="shared" ref="D151:O151" si="46">SUM(D152:D166)</f>
        <v>0</v>
      </c>
      <c r="E151" s="25">
        <f t="shared" si="46"/>
        <v>0</v>
      </c>
      <c r="F151" s="25">
        <f t="shared" si="46"/>
        <v>23040867</v>
      </c>
      <c r="G151" s="25">
        <f t="shared" si="46"/>
        <v>4417851</v>
      </c>
      <c r="H151" s="25">
        <f t="shared" si="46"/>
        <v>0</v>
      </c>
      <c r="I151" s="25">
        <f t="shared" si="46"/>
        <v>3430700</v>
      </c>
      <c r="J151" s="25">
        <f t="shared" si="46"/>
        <v>3430700</v>
      </c>
      <c r="K151" s="25">
        <f t="shared" si="46"/>
        <v>987151</v>
      </c>
      <c r="L151" s="25">
        <f t="shared" si="46"/>
        <v>18623016</v>
      </c>
      <c r="M151" s="25">
        <f t="shared" si="46"/>
        <v>19610167</v>
      </c>
      <c r="N151" s="25">
        <f t="shared" si="46"/>
        <v>0</v>
      </c>
      <c r="O151" s="25">
        <f t="shared" si="46"/>
        <v>3430700</v>
      </c>
      <c r="P151" s="37">
        <f t="shared" si="39"/>
        <v>77.655403045507882</v>
      </c>
      <c r="Q151" s="37">
        <f t="shared" si="40"/>
        <v>14.889630672318017</v>
      </c>
      <c r="R151" s="37">
        <f t="shared" si="41"/>
        <v>14.889630672318017</v>
      </c>
    </row>
    <row r="152" spans="1:18" s="30" customFormat="1" x14ac:dyDescent="0.2">
      <c r="A152" s="27" t="s">
        <v>292</v>
      </c>
      <c r="B152" s="28" t="s">
        <v>293</v>
      </c>
      <c r="C152" s="29">
        <v>370000</v>
      </c>
      <c r="D152" s="29">
        <v>0</v>
      </c>
      <c r="E152" s="29">
        <v>0</v>
      </c>
      <c r="F152" s="29">
        <f t="shared" si="42"/>
        <v>370000</v>
      </c>
      <c r="G152" s="29">
        <v>160000</v>
      </c>
      <c r="H152" s="29">
        <v>0</v>
      </c>
      <c r="I152" s="29">
        <v>0</v>
      </c>
      <c r="J152" s="29">
        <v>0</v>
      </c>
      <c r="K152" s="29">
        <f t="shared" ref="K152:K215" si="47">+G152-J152</f>
        <v>160000</v>
      </c>
      <c r="L152" s="29">
        <f t="shared" ref="L152:L215" si="48">+F152-G152</f>
        <v>210000</v>
      </c>
      <c r="M152" s="29">
        <f t="shared" ref="M152:M215" si="49">+F152-J152</f>
        <v>370000</v>
      </c>
      <c r="N152" s="29">
        <f t="shared" ref="N152:O167" si="50">SUM(N153:N157)</f>
        <v>0</v>
      </c>
      <c r="O152" s="29">
        <f t="shared" ref="O152:O215" si="51">+J152-N152</f>
        <v>0</v>
      </c>
      <c r="P152" s="39">
        <f>+J152/G152*100</f>
        <v>0</v>
      </c>
      <c r="Q152" s="39">
        <f t="shared" si="40"/>
        <v>0</v>
      </c>
      <c r="R152" s="39">
        <f t="shared" si="41"/>
        <v>0</v>
      </c>
    </row>
    <row r="153" spans="1:18" s="30" customFormat="1" x14ac:dyDescent="0.2">
      <c r="A153" s="27" t="s">
        <v>294</v>
      </c>
      <c r="B153" s="28" t="s">
        <v>295</v>
      </c>
      <c r="C153" s="29">
        <v>131350</v>
      </c>
      <c r="D153" s="29">
        <v>0</v>
      </c>
      <c r="E153" s="29">
        <v>0</v>
      </c>
      <c r="F153" s="29">
        <f t="shared" si="42"/>
        <v>131350</v>
      </c>
      <c r="G153" s="29">
        <v>98538</v>
      </c>
      <c r="H153" s="29">
        <v>0</v>
      </c>
      <c r="I153" s="29">
        <v>0</v>
      </c>
      <c r="J153" s="29">
        <v>0</v>
      </c>
      <c r="K153" s="29">
        <f t="shared" si="47"/>
        <v>98538</v>
      </c>
      <c r="L153" s="29">
        <f t="shared" si="48"/>
        <v>32812</v>
      </c>
      <c r="M153" s="29">
        <f t="shared" si="49"/>
        <v>131350</v>
      </c>
      <c r="N153" s="29">
        <f t="shared" si="50"/>
        <v>0</v>
      </c>
      <c r="O153" s="29">
        <f t="shared" si="51"/>
        <v>0</v>
      </c>
      <c r="P153" s="39">
        <f t="shared" si="39"/>
        <v>0</v>
      </c>
      <c r="Q153" s="39">
        <f t="shared" si="40"/>
        <v>0</v>
      </c>
      <c r="R153" s="39">
        <f t="shared" si="41"/>
        <v>0</v>
      </c>
    </row>
    <row r="154" spans="1:18" s="30" customFormat="1" x14ac:dyDescent="0.2">
      <c r="A154" s="27" t="s">
        <v>296</v>
      </c>
      <c r="B154" s="28" t="s">
        <v>297</v>
      </c>
      <c r="C154" s="29">
        <v>25250</v>
      </c>
      <c r="D154" s="29">
        <v>0</v>
      </c>
      <c r="E154" s="29">
        <v>0</v>
      </c>
      <c r="F154" s="29">
        <f t="shared" si="42"/>
        <v>25250</v>
      </c>
      <c r="G154" s="29">
        <v>15750</v>
      </c>
      <c r="H154" s="29">
        <v>0</v>
      </c>
      <c r="I154" s="29">
        <v>0</v>
      </c>
      <c r="J154" s="29">
        <v>0</v>
      </c>
      <c r="K154" s="29">
        <f t="shared" si="47"/>
        <v>15750</v>
      </c>
      <c r="L154" s="29">
        <f t="shared" si="48"/>
        <v>9500</v>
      </c>
      <c r="M154" s="29">
        <f t="shared" si="49"/>
        <v>25250</v>
      </c>
      <c r="N154" s="29">
        <f t="shared" si="50"/>
        <v>0</v>
      </c>
      <c r="O154" s="29">
        <f t="shared" si="51"/>
        <v>0</v>
      </c>
      <c r="P154" s="39">
        <f t="shared" si="39"/>
        <v>0</v>
      </c>
      <c r="Q154" s="39">
        <f t="shared" si="40"/>
        <v>0</v>
      </c>
      <c r="R154" s="39">
        <f t="shared" si="41"/>
        <v>0</v>
      </c>
    </row>
    <row r="155" spans="1:18" s="30" customFormat="1" x14ac:dyDescent="0.2">
      <c r="A155" s="27" t="s">
        <v>298</v>
      </c>
      <c r="B155" s="28" t="s">
        <v>299</v>
      </c>
      <c r="C155" s="29">
        <v>38100</v>
      </c>
      <c r="D155" s="29">
        <v>0</v>
      </c>
      <c r="E155" s="29">
        <v>0</v>
      </c>
      <c r="F155" s="29">
        <f t="shared" si="42"/>
        <v>38100</v>
      </c>
      <c r="G155" s="29">
        <v>23500</v>
      </c>
      <c r="H155" s="29">
        <v>0</v>
      </c>
      <c r="I155" s="29">
        <v>0</v>
      </c>
      <c r="J155" s="29">
        <v>0</v>
      </c>
      <c r="K155" s="29">
        <f t="shared" si="47"/>
        <v>23500</v>
      </c>
      <c r="L155" s="29">
        <f t="shared" si="48"/>
        <v>14600</v>
      </c>
      <c r="M155" s="29">
        <f t="shared" si="49"/>
        <v>38100</v>
      </c>
      <c r="N155" s="29">
        <f t="shared" si="50"/>
        <v>0</v>
      </c>
      <c r="O155" s="29">
        <f t="shared" si="51"/>
        <v>0</v>
      </c>
      <c r="P155" s="39">
        <f t="shared" si="39"/>
        <v>0</v>
      </c>
      <c r="Q155" s="39">
        <f t="shared" si="40"/>
        <v>0</v>
      </c>
      <c r="R155" s="39">
        <f t="shared" si="41"/>
        <v>0</v>
      </c>
    </row>
    <row r="156" spans="1:18" s="30" customFormat="1" x14ac:dyDescent="0.2">
      <c r="A156" s="27" t="s">
        <v>300</v>
      </c>
      <c r="B156" s="28" t="s">
        <v>301</v>
      </c>
      <c r="C156" s="29">
        <v>1000000</v>
      </c>
      <c r="D156" s="29">
        <v>0</v>
      </c>
      <c r="E156" s="29">
        <v>0</v>
      </c>
      <c r="F156" s="29">
        <f t="shared" si="42"/>
        <v>1000000</v>
      </c>
      <c r="G156" s="29">
        <v>168000</v>
      </c>
      <c r="H156" s="29">
        <v>0</v>
      </c>
      <c r="I156" s="29">
        <v>0</v>
      </c>
      <c r="J156" s="29">
        <v>0</v>
      </c>
      <c r="K156" s="29">
        <f t="shared" si="47"/>
        <v>168000</v>
      </c>
      <c r="L156" s="29">
        <f t="shared" si="48"/>
        <v>832000</v>
      </c>
      <c r="M156" s="29">
        <f t="shared" si="49"/>
        <v>1000000</v>
      </c>
      <c r="N156" s="29">
        <f t="shared" si="50"/>
        <v>0</v>
      </c>
      <c r="O156" s="29">
        <f t="shared" si="51"/>
        <v>0</v>
      </c>
      <c r="P156" s="39">
        <f t="shared" si="39"/>
        <v>0</v>
      </c>
      <c r="Q156" s="39">
        <f t="shared" si="40"/>
        <v>0</v>
      </c>
      <c r="R156" s="39">
        <f t="shared" si="41"/>
        <v>0</v>
      </c>
    </row>
    <row r="157" spans="1:18" s="30" customFormat="1" x14ac:dyDescent="0.2">
      <c r="A157" s="27" t="s">
        <v>302</v>
      </c>
      <c r="B157" s="28" t="s">
        <v>303</v>
      </c>
      <c r="C157" s="29">
        <v>90000</v>
      </c>
      <c r="D157" s="29">
        <v>0</v>
      </c>
      <c r="E157" s="29">
        <v>0</v>
      </c>
      <c r="F157" s="29">
        <f t="shared" si="42"/>
        <v>90000</v>
      </c>
      <c r="G157" s="29">
        <v>45000</v>
      </c>
      <c r="H157" s="29">
        <v>0</v>
      </c>
      <c r="I157" s="29">
        <v>0</v>
      </c>
      <c r="J157" s="29">
        <v>0</v>
      </c>
      <c r="K157" s="29">
        <f t="shared" si="47"/>
        <v>45000</v>
      </c>
      <c r="L157" s="29">
        <f t="shared" si="48"/>
        <v>45000</v>
      </c>
      <c r="M157" s="29">
        <f t="shared" si="49"/>
        <v>90000</v>
      </c>
      <c r="N157" s="29">
        <f t="shared" si="50"/>
        <v>0</v>
      </c>
      <c r="O157" s="29">
        <f t="shared" si="51"/>
        <v>0</v>
      </c>
      <c r="P157" s="39">
        <f t="shared" si="39"/>
        <v>0</v>
      </c>
      <c r="Q157" s="39">
        <f t="shared" si="40"/>
        <v>0</v>
      </c>
      <c r="R157" s="39">
        <f t="shared" si="41"/>
        <v>0</v>
      </c>
    </row>
    <row r="158" spans="1:18" s="30" customFormat="1" x14ac:dyDescent="0.2">
      <c r="A158" s="27" t="s">
        <v>304</v>
      </c>
      <c r="B158" s="28" t="s">
        <v>305</v>
      </c>
      <c r="C158" s="29">
        <v>50000</v>
      </c>
      <c r="D158" s="29">
        <v>0</v>
      </c>
      <c r="E158" s="29">
        <v>0</v>
      </c>
      <c r="F158" s="29">
        <f t="shared" si="42"/>
        <v>50000</v>
      </c>
      <c r="G158" s="29">
        <v>25000</v>
      </c>
      <c r="H158" s="29">
        <v>0</v>
      </c>
      <c r="I158" s="29">
        <v>0</v>
      </c>
      <c r="J158" s="29">
        <v>0</v>
      </c>
      <c r="K158" s="29">
        <f t="shared" si="47"/>
        <v>25000</v>
      </c>
      <c r="L158" s="29">
        <f t="shared" si="48"/>
        <v>25000</v>
      </c>
      <c r="M158" s="29">
        <f t="shared" si="49"/>
        <v>50000</v>
      </c>
      <c r="N158" s="29">
        <f t="shared" si="50"/>
        <v>0</v>
      </c>
      <c r="O158" s="29">
        <f t="shared" si="51"/>
        <v>0</v>
      </c>
      <c r="P158" s="39">
        <f t="shared" si="39"/>
        <v>0</v>
      </c>
      <c r="Q158" s="39">
        <f t="shared" si="40"/>
        <v>0</v>
      </c>
      <c r="R158" s="39">
        <f t="shared" si="41"/>
        <v>0</v>
      </c>
    </row>
    <row r="159" spans="1:18" s="30" customFormat="1" x14ac:dyDescent="0.2">
      <c r="A159" s="27" t="s">
        <v>306</v>
      </c>
      <c r="B159" s="28" t="s">
        <v>307</v>
      </c>
      <c r="C159" s="29">
        <v>50</v>
      </c>
      <c r="D159" s="29">
        <v>0</v>
      </c>
      <c r="E159" s="29">
        <v>0</v>
      </c>
      <c r="F159" s="29">
        <f t="shared" si="42"/>
        <v>50</v>
      </c>
      <c r="G159" s="29">
        <v>50</v>
      </c>
      <c r="H159" s="29">
        <v>0</v>
      </c>
      <c r="I159" s="29">
        <v>0</v>
      </c>
      <c r="J159" s="29">
        <v>0</v>
      </c>
      <c r="K159" s="29">
        <f t="shared" si="47"/>
        <v>50</v>
      </c>
      <c r="L159" s="29">
        <f t="shared" si="48"/>
        <v>0</v>
      </c>
      <c r="M159" s="29">
        <f t="shared" si="49"/>
        <v>50</v>
      </c>
      <c r="N159" s="29">
        <f t="shared" si="50"/>
        <v>0</v>
      </c>
      <c r="O159" s="29">
        <f t="shared" si="51"/>
        <v>0</v>
      </c>
      <c r="P159" s="39">
        <f t="shared" si="39"/>
        <v>0</v>
      </c>
      <c r="Q159" s="39">
        <f t="shared" si="40"/>
        <v>0</v>
      </c>
      <c r="R159" s="39">
        <f t="shared" si="41"/>
        <v>0</v>
      </c>
    </row>
    <row r="160" spans="1:18" s="30" customFormat="1" x14ac:dyDescent="0.2">
      <c r="A160" s="27" t="s">
        <v>308</v>
      </c>
      <c r="B160" s="28" t="s">
        <v>309</v>
      </c>
      <c r="C160" s="29">
        <v>5000</v>
      </c>
      <c r="D160" s="29">
        <v>0</v>
      </c>
      <c r="E160" s="29">
        <v>0</v>
      </c>
      <c r="F160" s="29">
        <f t="shared" si="42"/>
        <v>5000</v>
      </c>
      <c r="G160" s="29">
        <v>5000</v>
      </c>
      <c r="H160" s="29">
        <v>0</v>
      </c>
      <c r="I160" s="29">
        <v>0</v>
      </c>
      <c r="J160" s="29">
        <v>0</v>
      </c>
      <c r="K160" s="29">
        <f t="shared" si="47"/>
        <v>5000</v>
      </c>
      <c r="L160" s="29">
        <f t="shared" si="48"/>
        <v>0</v>
      </c>
      <c r="M160" s="29">
        <f t="shared" si="49"/>
        <v>5000</v>
      </c>
      <c r="N160" s="29">
        <f t="shared" si="50"/>
        <v>0</v>
      </c>
      <c r="O160" s="29">
        <f t="shared" si="51"/>
        <v>0</v>
      </c>
      <c r="P160" s="39">
        <f t="shared" si="39"/>
        <v>0</v>
      </c>
      <c r="Q160" s="39">
        <f t="shared" si="40"/>
        <v>0</v>
      </c>
      <c r="R160" s="39">
        <f t="shared" si="41"/>
        <v>0</v>
      </c>
    </row>
    <row r="161" spans="1:18" s="30" customFormat="1" x14ac:dyDescent="0.2">
      <c r="A161" s="27" t="s">
        <v>310</v>
      </c>
      <c r="B161" s="28" t="s">
        <v>311</v>
      </c>
      <c r="C161" s="29">
        <v>36113</v>
      </c>
      <c r="D161" s="29">
        <v>0</v>
      </c>
      <c r="E161" s="29">
        <v>0</v>
      </c>
      <c r="F161" s="29">
        <f t="shared" si="42"/>
        <v>36113</v>
      </c>
      <c r="G161" s="29">
        <v>36113</v>
      </c>
      <c r="H161" s="29">
        <v>0</v>
      </c>
      <c r="I161" s="29">
        <v>0</v>
      </c>
      <c r="J161" s="29">
        <v>0</v>
      </c>
      <c r="K161" s="29">
        <f t="shared" si="47"/>
        <v>36113</v>
      </c>
      <c r="L161" s="29">
        <f t="shared" si="48"/>
        <v>0</v>
      </c>
      <c r="M161" s="29">
        <f t="shared" si="49"/>
        <v>36113</v>
      </c>
      <c r="N161" s="29">
        <f t="shared" si="50"/>
        <v>0</v>
      </c>
      <c r="O161" s="29">
        <f t="shared" si="51"/>
        <v>0</v>
      </c>
      <c r="P161" s="39">
        <f t="shared" si="39"/>
        <v>0</v>
      </c>
      <c r="Q161" s="39">
        <f t="shared" si="40"/>
        <v>0</v>
      </c>
      <c r="R161" s="39">
        <f t="shared" si="41"/>
        <v>0</v>
      </c>
    </row>
    <row r="162" spans="1:18" s="30" customFormat="1" x14ac:dyDescent="0.2">
      <c r="A162" s="27" t="s">
        <v>312</v>
      </c>
      <c r="B162" s="28" t="s">
        <v>313</v>
      </c>
      <c r="C162" s="29">
        <v>595000</v>
      </c>
      <c r="D162" s="29">
        <v>0</v>
      </c>
      <c r="E162" s="29">
        <v>0</v>
      </c>
      <c r="F162" s="29">
        <f t="shared" si="42"/>
        <v>595000</v>
      </c>
      <c r="G162" s="29">
        <v>300000</v>
      </c>
      <c r="H162" s="29">
        <v>0</v>
      </c>
      <c r="I162" s="29">
        <v>0</v>
      </c>
      <c r="J162" s="29">
        <v>0</v>
      </c>
      <c r="K162" s="29">
        <f t="shared" si="47"/>
        <v>300000</v>
      </c>
      <c r="L162" s="29">
        <f t="shared" si="48"/>
        <v>295000</v>
      </c>
      <c r="M162" s="29">
        <f t="shared" si="49"/>
        <v>595000</v>
      </c>
      <c r="N162" s="29">
        <f t="shared" si="50"/>
        <v>0</v>
      </c>
      <c r="O162" s="29">
        <f t="shared" si="51"/>
        <v>0</v>
      </c>
      <c r="P162" s="39">
        <f t="shared" si="39"/>
        <v>0</v>
      </c>
      <c r="Q162" s="39">
        <f t="shared" si="40"/>
        <v>0</v>
      </c>
      <c r="R162" s="39">
        <f t="shared" si="41"/>
        <v>0</v>
      </c>
    </row>
    <row r="163" spans="1:18" s="30" customFormat="1" x14ac:dyDescent="0.2">
      <c r="A163" s="27" t="s">
        <v>314</v>
      </c>
      <c r="B163" s="28" t="s">
        <v>315</v>
      </c>
      <c r="C163" s="29">
        <v>100</v>
      </c>
      <c r="D163" s="29">
        <v>0</v>
      </c>
      <c r="E163" s="29">
        <v>0</v>
      </c>
      <c r="F163" s="29">
        <f t="shared" si="42"/>
        <v>100</v>
      </c>
      <c r="G163" s="29">
        <v>100</v>
      </c>
      <c r="H163" s="29">
        <v>0</v>
      </c>
      <c r="I163" s="29">
        <v>0</v>
      </c>
      <c r="J163" s="29">
        <v>0</v>
      </c>
      <c r="K163" s="29">
        <f t="shared" si="47"/>
        <v>100</v>
      </c>
      <c r="L163" s="29">
        <f t="shared" si="48"/>
        <v>0</v>
      </c>
      <c r="M163" s="29">
        <f t="shared" si="49"/>
        <v>100</v>
      </c>
      <c r="N163" s="29">
        <f t="shared" si="50"/>
        <v>0</v>
      </c>
      <c r="O163" s="29">
        <f t="shared" si="51"/>
        <v>0</v>
      </c>
      <c r="P163" s="39">
        <f t="shared" si="39"/>
        <v>0</v>
      </c>
      <c r="Q163" s="39">
        <f t="shared" si="40"/>
        <v>0</v>
      </c>
      <c r="R163" s="39">
        <f t="shared" si="41"/>
        <v>0</v>
      </c>
    </row>
    <row r="164" spans="1:18" s="30" customFormat="1" x14ac:dyDescent="0.2">
      <c r="A164" s="27" t="s">
        <v>316</v>
      </c>
      <c r="B164" s="28" t="s">
        <v>317</v>
      </c>
      <c r="C164" s="29">
        <v>20584804</v>
      </c>
      <c r="D164" s="29">
        <v>0</v>
      </c>
      <c r="E164" s="29">
        <v>0</v>
      </c>
      <c r="F164" s="29">
        <f t="shared" si="42"/>
        <v>20584804</v>
      </c>
      <c r="G164" s="29">
        <v>3430700</v>
      </c>
      <c r="H164" s="29">
        <v>0</v>
      </c>
      <c r="I164" s="29">
        <v>3430700</v>
      </c>
      <c r="J164" s="29">
        <v>3430700</v>
      </c>
      <c r="K164" s="29">
        <f t="shared" si="47"/>
        <v>0</v>
      </c>
      <c r="L164" s="29">
        <f t="shared" si="48"/>
        <v>17154104</v>
      </c>
      <c r="M164" s="29">
        <f t="shared" si="49"/>
        <v>17154104</v>
      </c>
      <c r="N164" s="29">
        <f t="shared" si="50"/>
        <v>0</v>
      </c>
      <c r="O164" s="29">
        <f t="shared" si="51"/>
        <v>3430700</v>
      </c>
      <c r="P164" s="39">
        <f t="shared" si="39"/>
        <v>100</v>
      </c>
      <c r="Q164" s="39">
        <f t="shared" si="40"/>
        <v>16.666177632781931</v>
      </c>
      <c r="R164" s="39">
        <f t="shared" si="41"/>
        <v>16.666177632781931</v>
      </c>
    </row>
    <row r="165" spans="1:18" s="30" customFormat="1" x14ac:dyDescent="0.2">
      <c r="A165" s="27" t="s">
        <v>318</v>
      </c>
      <c r="B165" s="28" t="s">
        <v>319</v>
      </c>
      <c r="C165" s="29">
        <v>35000</v>
      </c>
      <c r="D165" s="29">
        <v>0</v>
      </c>
      <c r="E165" s="29">
        <v>0</v>
      </c>
      <c r="F165" s="29">
        <f t="shared" si="42"/>
        <v>35000</v>
      </c>
      <c r="G165" s="29">
        <v>30000</v>
      </c>
      <c r="H165" s="29">
        <v>0</v>
      </c>
      <c r="I165" s="29">
        <v>0</v>
      </c>
      <c r="J165" s="29">
        <v>0</v>
      </c>
      <c r="K165" s="29">
        <f t="shared" si="47"/>
        <v>30000</v>
      </c>
      <c r="L165" s="29">
        <f t="shared" si="48"/>
        <v>5000</v>
      </c>
      <c r="M165" s="29">
        <f t="shared" si="49"/>
        <v>35000</v>
      </c>
      <c r="N165" s="29">
        <f t="shared" si="50"/>
        <v>0</v>
      </c>
      <c r="O165" s="29">
        <f t="shared" si="51"/>
        <v>0</v>
      </c>
      <c r="P165" s="39">
        <f t="shared" si="39"/>
        <v>0</v>
      </c>
      <c r="Q165" s="39">
        <f t="shared" si="40"/>
        <v>0</v>
      </c>
      <c r="R165" s="39">
        <f t="shared" si="41"/>
        <v>0</v>
      </c>
    </row>
    <row r="166" spans="1:18" s="30" customFormat="1" x14ac:dyDescent="0.2">
      <c r="A166" s="27" t="s">
        <v>320</v>
      </c>
      <c r="B166" s="28" t="s">
        <v>321</v>
      </c>
      <c r="C166" s="29">
        <f>SUM(C167:C169)</f>
        <v>80100</v>
      </c>
      <c r="D166" s="29">
        <f t="shared" ref="D166:O166" si="52">SUM(D167:D169)</f>
        <v>0</v>
      </c>
      <c r="E166" s="29">
        <f t="shared" si="52"/>
        <v>0</v>
      </c>
      <c r="F166" s="29">
        <f t="shared" si="42"/>
        <v>80100</v>
      </c>
      <c r="G166" s="29">
        <f t="shared" si="52"/>
        <v>80100</v>
      </c>
      <c r="H166" s="29">
        <f t="shared" si="52"/>
        <v>0</v>
      </c>
      <c r="I166" s="29">
        <f t="shared" si="52"/>
        <v>0</v>
      </c>
      <c r="J166" s="29">
        <f t="shared" si="52"/>
        <v>0</v>
      </c>
      <c r="K166" s="29">
        <f t="shared" si="47"/>
        <v>80100</v>
      </c>
      <c r="L166" s="29">
        <f t="shared" si="48"/>
        <v>0</v>
      </c>
      <c r="M166" s="29">
        <f t="shared" si="49"/>
        <v>80100</v>
      </c>
      <c r="N166" s="29">
        <f t="shared" si="50"/>
        <v>0</v>
      </c>
      <c r="O166" s="29">
        <f t="shared" si="51"/>
        <v>0</v>
      </c>
      <c r="P166" s="39">
        <f t="shared" si="39"/>
        <v>0</v>
      </c>
      <c r="Q166" s="39">
        <f t="shared" si="40"/>
        <v>0</v>
      </c>
      <c r="R166" s="39">
        <f t="shared" si="41"/>
        <v>0</v>
      </c>
    </row>
    <row r="167" spans="1:18" s="34" customFormat="1" hidden="1" x14ac:dyDescent="0.2">
      <c r="A167" s="31" t="s">
        <v>322</v>
      </c>
      <c r="B167" s="32" t="s">
        <v>323</v>
      </c>
      <c r="C167" s="33">
        <v>40</v>
      </c>
      <c r="D167" s="33"/>
      <c r="E167" s="33"/>
      <c r="F167" s="29">
        <f t="shared" si="42"/>
        <v>40</v>
      </c>
      <c r="G167" s="33">
        <v>40</v>
      </c>
      <c r="H167" s="33"/>
      <c r="I167" s="33">
        <v>0</v>
      </c>
      <c r="J167" s="33">
        <v>0</v>
      </c>
      <c r="K167" s="29">
        <f t="shared" si="47"/>
        <v>40</v>
      </c>
      <c r="L167" s="29">
        <f t="shared" si="48"/>
        <v>0</v>
      </c>
      <c r="M167" s="29">
        <f t="shared" si="49"/>
        <v>40</v>
      </c>
      <c r="N167" s="29">
        <f t="shared" si="50"/>
        <v>0</v>
      </c>
      <c r="O167" s="29">
        <f t="shared" si="51"/>
        <v>0</v>
      </c>
      <c r="P167" s="39">
        <f t="shared" si="39"/>
        <v>0</v>
      </c>
      <c r="Q167" s="39">
        <f t="shared" si="40"/>
        <v>0</v>
      </c>
      <c r="R167" s="39">
        <f t="shared" si="41"/>
        <v>0</v>
      </c>
    </row>
    <row r="168" spans="1:18" s="34" customFormat="1" hidden="1" x14ac:dyDescent="0.2">
      <c r="A168" s="31" t="s">
        <v>324</v>
      </c>
      <c r="B168" s="32" t="s">
        <v>325</v>
      </c>
      <c r="C168" s="33">
        <v>20</v>
      </c>
      <c r="D168" s="33"/>
      <c r="E168" s="33"/>
      <c r="F168" s="29">
        <f t="shared" si="42"/>
        <v>20</v>
      </c>
      <c r="G168" s="33">
        <v>20</v>
      </c>
      <c r="H168" s="33"/>
      <c r="I168" s="33">
        <v>0</v>
      </c>
      <c r="J168" s="33">
        <v>0</v>
      </c>
      <c r="K168" s="29">
        <f t="shared" si="47"/>
        <v>20</v>
      </c>
      <c r="L168" s="29">
        <f t="shared" si="48"/>
        <v>0</v>
      </c>
      <c r="M168" s="29">
        <f t="shared" si="49"/>
        <v>20</v>
      </c>
      <c r="N168" s="29">
        <f t="shared" ref="N168:O169" si="53">SUM(N169:N173)</f>
        <v>0</v>
      </c>
      <c r="O168" s="29">
        <f t="shared" si="51"/>
        <v>0</v>
      </c>
      <c r="P168" s="39">
        <f t="shared" si="39"/>
        <v>0</v>
      </c>
      <c r="Q168" s="39">
        <f t="shared" si="40"/>
        <v>0</v>
      </c>
      <c r="R168" s="39">
        <f t="shared" si="41"/>
        <v>0</v>
      </c>
    </row>
    <row r="169" spans="1:18" s="34" customFormat="1" hidden="1" x14ac:dyDescent="0.2">
      <c r="A169" s="31" t="s">
        <v>326</v>
      </c>
      <c r="B169" s="32" t="s">
        <v>327</v>
      </c>
      <c r="C169" s="33">
        <v>80040</v>
      </c>
      <c r="D169" s="33"/>
      <c r="E169" s="33"/>
      <c r="F169" s="29">
        <f t="shared" si="42"/>
        <v>80040</v>
      </c>
      <c r="G169" s="33">
        <v>80040</v>
      </c>
      <c r="H169" s="33"/>
      <c r="I169" s="33">
        <v>0</v>
      </c>
      <c r="J169" s="33">
        <v>0</v>
      </c>
      <c r="K169" s="29">
        <f t="shared" si="47"/>
        <v>80040</v>
      </c>
      <c r="L169" s="29">
        <f t="shared" si="48"/>
        <v>0</v>
      </c>
      <c r="M169" s="29">
        <f t="shared" si="49"/>
        <v>80040</v>
      </c>
      <c r="N169" s="29">
        <f t="shared" si="53"/>
        <v>0</v>
      </c>
      <c r="O169" s="29">
        <f t="shared" si="51"/>
        <v>0</v>
      </c>
      <c r="P169" s="39">
        <f t="shared" si="39"/>
        <v>0</v>
      </c>
      <c r="Q169" s="39">
        <f t="shared" si="40"/>
        <v>0</v>
      </c>
      <c r="R169" s="39">
        <f t="shared" si="41"/>
        <v>0</v>
      </c>
    </row>
    <row r="170" spans="1:18" s="38" customFormat="1" ht="22.5" customHeight="1" x14ac:dyDescent="0.2">
      <c r="A170" s="40"/>
      <c r="B170" s="36" t="s">
        <v>328</v>
      </c>
      <c r="C170" s="25">
        <f>SUM(C171:C172)</f>
        <v>2100000</v>
      </c>
      <c r="D170" s="25">
        <f t="shared" ref="D170:O170" si="54">SUM(D171:D172)</f>
        <v>0</v>
      </c>
      <c r="E170" s="25">
        <f t="shared" si="54"/>
        <v>0</v>
      </c>
      <c r="F170" s="25">
        <f t="shared" si="54"/>
        <v>2100000</v>
      </c>
      <c r="G170" s="25">
        <f t="shared" si="54"/>
        <v>350002</v>
      </c>
      <c r="H170" s="25">
        <f t="shared" si="54"/>
        <v>0</v>
      </c>
      <c r="I170" s="25">
        <f t="shared" si="54"/>
        <v>148307.57</v>
      </c>
      <c r="J170" s="25">
        <f t="shared" si="54"/>
        <v>148307.57</v>
      </c>
      <c r="K170" s="25">
        <f t="shared" si="54"/>
        <v>201694.43</v>
      </c>
      <c r="L170" s="25">
        <f t="shared" si="54"/>
        <v>1749998</v>
      </c>
      <c r="M170" s="25">
        <f t="shared" si="54"/>
        <v>1951692.43</v>
      </c>
      <c r="N170" s="25">
        <f t="shared" si="54"/>
        <v>0</v>
      </c>
      <c r="O170" s="25">
        <f t="shared" si="54"/>
        <v>148307.57</v>
      </c>
      <c r="P170" s="37">
        <f t="shared" si="39"/>
        <v>42.373349295146888</v>
      </c>
      <c r="Q170" s="37">
        <f t="shared" si="40"/>
        <v>7.0622652380952387</v>
      </c>
      <c r="R170" s="37">
        <f t="shared" si="41"/>
        <v>7.0622652380952387</v>
      </c>
    </row>
    <row r="171" spans="1:18" s="30" customFormat="1" x14ac:dyDescent="0.2">
      <c r="A171" s="27" t="s">
        <v>329</v>
      </c>
      <c r="B171" s="28" t="s">
        <v>330</v>
      </c>
      <c r="C171" s="29">
        <v>1600000</v>
      </c>
      <c r="D171" s="29">
        <v>0</v>
      </c>
      <c r="E171" s="29">
        <v>0</v>
      </c>
      <c r="F171" s="29">
        <f t="shared" si="42"/>
        <v>1600000</v>
      </c>
      <c r="G171" s="29">
        <v>266668</v>
      </c>
      <c r="H171" s="29">
        <v>0</v>
      </c>
      <c r="I171" s="29">
        <v>115935.76</v>
      </c>
      <c r="J171" s="29">
        <v>115935.76</v>
      </c>
      <c r="K171" s="29">
        <f t="shared" si="47"/>
        <v>150732.24</v>
      </c>
      <c r="L171" s="29">
        <f t="shared" si="48"/>
        <v>1333332</v>
      </c>
      <c r="M171" s="29">
        <f t="shared" si="49"/>
        <v>1484064.24</v>
      </c>
      <c r="N171" s="29">
        <f t="shared" ref="N171:O172" si="55">SUM(N172:N176)</f>
        <v>0</v>
      </c>
      <c r="O171" s="29">
        <f t="shared" si="51"/>
        <v>115935.76</v>
      </c>
      <c r="P171" s="39">
        <f t="shared" si="39"/>
        <v>43.475692621536886</v>
      </c>
      <c r="Q171" s="39">
        <f t="shared" si="40"/>
        <v>7.2459849999999992</v>
      </c>
      <c r="R171" s="39">
        <f t="shared" si="41"/>
        <v>7.2459849999999992</v>
      </c>
    </row>
    <row r="172" spans="1:18" s="30" customFormat="1" x14ac:dyDescent="0.2">
      <c r="A172" s="27" t="s">
        <v>331</v>
      </c>
      <c r="B172" s="28" t="s">
        <v>332</v>
      </c>
      <c r="C172" s="29">
        <v>500000</v>
      </c>
      <c r="D172" s="29">
        <v>0</v>
      </c>
      <c r="E172" s="29">
        <v>0</v>
      </c>
      <c r="F172" s="29">
        <f t="shared" si="42"/>
        <v>500000</v>
      </c>
      <c r="G172" s="29">
        <v>83334</v>
      </c>
      <c r="H172" s="29">
        <v>0</v>
      </c>
      <c r="I172" s="29">
        <v>32371.81</v>
      </c>
      <c r="J172" s="29">
        <v>32371.81</v>
      </c>
      <c r="K172" s="29">
        <f t="shared" si="47"/>
        <v>50962.19</v>
      </c>
      <c r="L172" s="29">
        <f t="shared" si="48"/>
        <v>416666</v>
      </c>
      <c r="M172" s="29">
        <f t="shared" si="49"/>
        <v>467628.19</v>
      </c>
      <c r="N172" s="29">
        <f t="shared" si="55"/>
        <v>0</v>
      </c>
      <c r="O172" s="29">
        <f t="shared" si="51"/>
        <v>32371.81</v>
      </c>
      <c r="P172" s="39">
        <f t="shared" si="39"/>
        <v>38.845861233110135</v>
      </c>
      <c r="Q172" s="39">
        <f t="shared" si="40"/>
        <v>6.4743620000000002</v>
      </c>
      <c r="R172" s="39">
        <f t="shared" si="41"/>
        <v>6.4743620000000002</v>
      </c>
    </row>
    <row r="173" spans="1:18" s="38" customFormat="1" ht="22.5" customHeight="1" x14ac:dyDescent="0.2">
      <c r="A173" s="40"/>
      <c r="B173" s="36" t="s">
        <v>333</v>
      </c>
      <c r="C173" s="25">
        <f>SUM(C174:C176)</f>
        <v>2755478</v>
      </c>
      <c r="D173" s="25">
        <f t="shared" ref="D173:O173" si="56">SUM(D174:D176)</f>
        <v>0</v>
      </c>
      <c r="E173" s="25">
        <f t="shared" si="56"/>
        <v>0</v>
      </c>
      <c r="F173" s="25">
        <f t="shared" si="56"/>
        <v>2755478</v>
      </c>
      <c r="G173" s="25">
        <f t="shared" si="56"/>
        <v>945039</v>
      </c>
      <c r="H173" s="25">
        <f t="shared" si="56"/>
        <v>0</v>
      </c>
      <c r="I173" s="25">
        <f t="shared" si="56"/>
        <v>170750</v>
      </c>
      <c r="J173" s="25">
        <f t="shared" si="56"/>
        <v>170750</v>
      </c>
      <c r="K173" s="25">
        <f t="shared" si="56"/>
        <v>774289</v>
      </c>
      <c r="L173" s="25">
        <f t="shared" si="56"/>
        <v>1810439</v>
      </c>
      <c r="M173" s="25">
        <f t="shared" si="56"/>
        <v>2584728</v>
      </c>
      <c r="N173" s="25">
        <f t="shared" si="56"/>
        <v>0</v>
      </c>
      <c r="O173" s="25">
        <f t="shared" si="56"/>
        <v>170750</v>
      </c>
      <c r="P173" s="37">
        <f t="shared" si="39"/>
        <v>18.068037403747358</v>
      </c>
      <c r="Q173" s="37">
        <f t="shared" si="40"/>
        <v>6.1967469890886449</v>
      </c>
      <c r="R173" s="37">
        <f t="shared" si="41"/>
        <v>6.1967469890886449</v>
      </c>
    </row>
    <row r="174" spans="1:18" s="30" customFormat="1" x14ac:dyDescent="0.2">
      <c r="A174" s="27" t="s">
        <v>334</v>
      </c>
      <c r="B174" s="28" t="s">
        <v>335</v>
      </c>
      <c r="C174" s="29">
        <v>410878</v>
      </c>
      <c r="D174" s="29">
        <v>0</v>
      </c>
      <c r="E174" s="29">
        <v>0</v>
      </c>
      <c r="F174" s="29">
        <f t="shared" si="42"/>
        <v>410878</v>
      </c>
      <c r="G174" s="29">
        <v>280439</v>
      </c>
      <c r="H174" s="29">
        <v>0</v>
      </c>
      <c r="I174" s="29">
        <v>0</v>
      </c>
      <c r="J174" s="29">
        <v>0</v>
      </c>
      <c r="K174" s="29">
        <f t="shared" si="47"/>
        <v>280439</v>
      </c>
      <c r="L174" s="29">
        <f t="shared" si="48"/>
        <v>130439</v>
      </c>
      <c r="M174" s="29">
        <f t="shared" si="49"/>
        <v>410878</v>
      </c>
      <c r="N174" s="29">
        <f t="shared" ref="N174:O177" si="57">SUM(N175:N179)</f>
        <v>0</v>
      </c>
      <c r="O174" s="29">
        <f t="shared" si="51"/>
        <v>0</v>
      </c>
      <c r="P174" s="39">
        <f t="shared" si="39"/>
        <v>0</v>
      </c>
      <c r="Q174" s="39">
        <f t="shared" si="40"/>
        <v>0</v>
      </c>
      <c r="R174" s="39">
        <f t="shared" si="41"/>
        <v>0</v>
      </c>
    </row>
    <row r="175" spans="1:18" s="30" customFormat="1" x14ac:dyDescent="0.2">
      <c r="A175" s="27" t="s">
        <v>336</v>
      </c>
      <c r="B175" s="28" t="s">
        <v>337</v>
      </c>
      <c r="C175" s="29">
        <v>2500</v>
      </c>
      <c r="D175" s="29">
        <v>0</v>
      </c>
      <c r="E175" s="29">
        <v>0</v>
      </c>
      <c r="F175" s="29">
        <f t="shared" si="42"/>
        <v>2500</v>
      </c>
      <c r="G175" s="29">
        <v>2500</v>
      </c>
      <c r="H175" s="29">
        <v>0</v>
      </c>
      <c r="I175" s="29">
        <v>0</v>
      </c>
      <c r="J175" s="29">
        <v>0</v>
      </c>
      <c r="K175" s="29">
        <f t="shared" si="47"/>
        <v>2500</v>
      </c>
      <c r="L175" s="29">
        <f t="shared" si="48"/>
        <v>0</v>
      </c>
      <c r="M175" s="29">
        <f t="shared" si="49"/>
        <v>2500</v>
      </c>
      <c r="N175" s="29">
        <f t="shared" si="57"/>
        <v>0</v>
      </c>
      <c r="O175" s="29">
        <f t="shared" si="51"/>
        <v>0</v>
      </c>
      <c r="P175" s="39">
        <f t="shared" si="39"/>
        <v>0</v>
      </c>
      <c r="Q175" s="39">
        <f t="shared" si="40"/>
        <v>0</v>
      </c>
      <c r="R175" s="39">
        <f t="shared" si="41"/>
        <v>0</v>
      </c>
    </row>
    <row r="176" spans="1:18" s="30" customFormat="1" x14ac:dyDescent="0.2">
      <c r="A176" s="27" t="s">
        <v>338</v>
      </c>
      <c r="B176" s="28" t="s">
        <v>339</v>
      </c>
      <c r="C176" s="29">
        <v>2342100</v>
      </c>
      <c r="D176" s="29">
        <v>0</v>
      </c>
      <c r="E176" s="29">
        <v>0</v>
      </c>
      <c r="F176" s="29">
        <f t="shared" si="42"/>
        <v>2342100</v>
      </c>
      <c r="G176" s="29">
        <v>662100</v>
      </c>
      <c r="H176" s="29">
        <v>0</v>
      </c>
      <c r="I176" s="29">
        <v>170750</v>
      </c>
      <c r="J176" s="29">
        <v>170750</v>
      </c>
      <c r="K176" s="29">
        <f t="shared" si="47"/>
        <v>491350</v>
      </c>
      <c r="L176" s="29">
        <f t="shared" si="48"/>
        <v>1680000</v>
      </c>
      <c r="M176" s="29">
        <f t="shared" si="49"/>
        <v>2171350</v>
      </c>
      <c r="N176" s="29">
        <f t="shared" si="57"/>
        <v>0</v>
      </c>
      <c r="O176" s="29">
        <f t="shared" si="51"/>
        <v>170750</v>
      </c>
      <c r="P176" s="39">
        <f t="shared" si="39"/>
        <v>25.789155716659113</v>
      </c>
      <c r="Q176" s="39">
        <f t="shared" si="40"/>
        <v>7.2904658212715079</v>
      </c>
      <c r="R176" s="39">
        <f t="shared" si="41"/>
        <v>7.2904658212715079</v>
      </c>
    </row>
    <row r="177" spans="1:18" s="30" customFormat="1" x14ac:dyDescent="0.2">
      <c r="A177" s="27"/>
      <c r="B177" s="28"/>
      <c r="C177" s="29"/>
      <c r="D177" s="29"/>
      <c r="E177" s="29"/>
      <c r="F177" s="29">
        <f t="shared" si="42"/>
        <v>0</v>
      </c>
      <c r="G177" s="29"/>
      <c r="H177" s="29"/>
      <c r="I177" s="29"/>
      <c r="J177" s="29"/>
      <c r="K177" s="29">
        <f t="shared" si="47"/>
        <v>0</v>
      </c>
      <c r="L177" s="29">
        <f t="shared" si="48"/>
        <v>0</v>
      </c>
      <c r="M177" s="29">
        <f t="shared" si="49"/>
        <v>0</v>
      </c>
      <c r="N177" s="29">
        <f t="shared" si="57"/>
        <v>0</v>
      </c>
      <c r="O177" s="29">
        <f t="shared" si="51"/>
        <v>0</v>
      </c>
      <c r="P177" s="39"/>
      <c r="Q177" s="39"/>
      <c r="R177" s="39"/>
    </row>
    <row r="178" spans="1:18" s="43" customFormat="1" ht="24.75" customHeight="1" x14ac:dyDescent="0.2">
      <c r="A178" s="41" t="s">
        <v>340</v>
      </c>
      <c r="B178" s="41"/>
      <c r="C178" s="21">
        <f>+C179+C199+C216+C225+C228+C246+C250+C186</f>
        <v>180952805</v>
      </c>
      <c r="D178" s="21">
        <f t="shared" ref="D178:O178" si="58">+D179+D199+D216+D225+D228+D246+D250+D186</f>
        <v>0</v>
      </c>
      <c r="E178" s="21">
        <f t="shared" si="58"/>
        <v>0</v>
      </c>
      <c r="F178" s="21">
        <f t="shared" si="58"/>
        <v>180952805</v>
      </c>
      <c r="G178" s="21">
        <f t="shared" si="58"/>
        <v>41506384</v>
      </c>
      <c r="H178" s="21">
        <f t="shared" si="58"/>
        <v>0</v>
      </c>
      <c r="I178" s="21">
        <f t="shared" si="58"/>
        <v>9276259.9299999997</v>
      </c>
      <c r="J178" s="21">
        <f t="shared" si="58"/>
        <v>9276259.9299999997</v>
      </c>
      <c r="K178" s="21">
        <f t="shared" si="58"/>
        <v>32230124.07</v>
      </c>
      <c r="L178" s="21">
        <f t="shared" si="58"/>
        <v>139446421</v>
      </c>
      <c r="M178" s="21">
        <f t="shared" si="58"/>
        <v>171676545.06999999</v>
      </c>
      <c r="N178" s="21">
        <f t="shared" si="58"/>
        <v>0</v>
      </c>
      <c r="O178" s="21">
        <f t="shared" si="58"/>
        <v>9276259.9299999997</v>
      </c>
      <c r="P178" s="42">
        <f t="shared" si="39"/>
        <v>22.348995590654198</v>
      </c>
      <c r="Q178" s="42">
        <f t="shared" si="40"/>
        <v>5.1263421586639675</v>
      </c>
      <c r="R178" s="42">
        <f t="shared" si="41"/>
        <v>5.1263421586639675</v>
      </c>
    </row>
    <row r="179" spans="1:18" s="38" customFormat="1" ht="23.25" customHeight="1" x14ac:dyDescent="0.2">
      <c r="A179" s="40"/>
      <c r="B179" s="44" t="s">
        <v>33</v>
      </c>
      <c r="C179" s="25">
        <f>SUM(C180:C185)</f>
        <v>609273</v>
      </c>
      <c r="D179" s="25">
        <f t="shared" ref="D179:O179" si="59">SUM(D180:D185)</f>
        <v>0</v>
      </c>
      <c r="E179" s="25">
        <f t="shared" si="59"/>
        <v>0</v>
      </c>
      <c r="F179" s="25">
        <f t="shared" si="59"/>
        <v>609273</v>
      </c>
      <c r="G179" s="25">
        <f t="shared" si="59"/>
        <v>161493</v>
      </c>
      <c r="H179" s="25">
        <f t="shared" si="59"/>
        <v>0</v>
      </c>
      <c r="I179" s="25">
        <f t="shared" si="59"/>
        <v>71178.14</v>
      </c>
      <c r="J179" s="25">
        <f t="shared" si="59"/>
        <v>71178.14</v>
      </c>
      <c r="K179" s="25">
        <f t="shared" si="59"/>
        <v>90314.86</v>
      </c>
      <c r="L179" s="25">
        <f t="shared" si="59"/>
        <v>447780</v>
      </c>
      <c r="M179" s="25">
        <f t="shared" si="59"/>
        <v>538094.86</v>
      </c>
      <c r="N179" s="25">
        <f t="shared" si="59"/>
        <v>0</v>
      </c>
      <c r="O179" s="25">
        <f t="shared" si="59"/>
        <v>71178.14</v>
      </c>
      <c r="P179" s="37">
        <f t="shared" si="39"/>
        <v>44.075062076994051</v>
      </c>
      <c r="Q179" s="37">
        <f t="shared" si="40"/>
        <v>11.682470747924164</v>
      </c>
      <c r="R179" s="37">
        <f t="shared" si="41"/>
        <v>11.682470747924164</v>
      </c>
    </row>
    <row r="180" spans="1:18" s="30" customFormat="1" x14ac:dyDescent="0.2">
      <c r="A180" s="27" t="s">
        <v>341</v>
      </c>
      <c r="B180" s="45" t="s">
        <v>342</v>
      </c>
      <c r="C180" s="29">
        <v>491400</v>
      </c>
      <c r="D180" s="29">
        <v>0</v>
      </c>
      <c r="E180" s="29">
        <v>0</v>
      </c>
      <c r="F180" s="29">
        <f t="shared" si="42"/>
        <v>491400</v>
      </c>
      <c r="G180" s="29">
        <v>122850</v>
      </c>
      <c r="H180" s="29">
        <v>0</v>
      </c>
      <c r="I180" s="29">
        <v>61727.64</v>
      </c>
      <c r="J180" s="29">
        <v>61727.64</v>
      </c>
      <c r="K180" s="29">
        <f t="shared" si="47"/>
        <v>61122.36</v>
      </c>
      <c r="L180" s="29">
        <f t="shared" si="48"/>
        <v>368550</v>
      </c>
      <c r="M180" s="29">
        <f t="shared" si="49"/>
        <v>429672.36</v>
      </c>
      <c r="N180" s="29">
        <f t="shared" ref="N180:O185" si="60">SUM(N181:N185)</f>
        <v>0</v>
      </c>
      <c r="O180" s="29">
        <f t="shared" si="51"/>
        <v>61727.64</v>
      </c>
      <c r="P180" s="39">
        <f t="shared" si="39"/>
        <v>50.246349206349208</v>
      </c>
      <c r="Q180" s="39">
        <f t="shared" si="40"/>
        <v>12.561587301587302</v>
      </c>
      <c r="R180" s="39">
        <f t="shared" si="41"/>
        <v>12.561587301587302</v>
      </c>
    </row>
    <row r="181" spans="1:18" s="30" customFormat="1" x14ac:dyDescent="0.2">
      <c r="A181" s="27" t="s">
        <v>44</v>
      </c>
      <c r="B181" s="45" t="s">
        <v>45</v>
      </c>
      <c r="C181" s="29">
        <v>38500</v>
      </c>
      <c r="D181" s="29">
        <v>0</v>
      </c>
      <c r="E181" s="29">
        <v>0</v>
      </c>
      <c r="F181" s="29">
        <f t="shared" si="42"/>
        <v>38500</v>
      </c>
      <c r="G181" s="29">
        <v>12834</v>
      </c>
      <c r="H181" s="29">
        <v>0</v>
      </c>
      <c r="I181" s="29">
        <v>0</v>
      </c>
      <c r="J181" s="29">
        <v>0</v>
      </c>
      <c r="K181" s="29">
        <f t="shared" si="47"/>
        <v>12834</v>
      </c>
      <c r="L181" s="29">
        <f t="shared" si="48"/>
        <v>25666</v>
      </c>
      <c r="M181" s="29">
        <f t="shared" si="49"/>
        <v>38500</v>
      </c>
      <c r="N181" s="29">
        <f t="shared" si="60"/>
        <v>0</v>
      </c>
      <c r="O181" s="29">
        <f t="shared" si="51"/>
        <v>0</v>
      </c>
      <c r="P181" s="39">
        <f t="shared" si="39"/>
        <v>0</v>
      </c>
      <c r="Q181" s="39">
        <f t="shared" si="40"/>
        <v>0</v>
      </c>
      <c r="R181" s="39">
        <f t="shared" si="41"/>
        <v>0</v>
      </c>
    </row>
    <row r="182" spans="1:18" s="30" customFormat="1" x14ac:dyDescent="0.2">
      <c r="A182" s="27" t="s">
        <v>46</v>
      </c>
      <c r="B182" s="45" t="s">
        <v>47</v>
      </c>
      <c r="C182" s="29">
        <v>64336</v>
      </c>
      <c r="D182" s="29">
        <v>0</v>
      </c>
      <c r="E182" s="29">
        <v>0</v>
      </c>
      <c r="F182" s="29">
        <f t="shared" si="42"/>
        <v>64336</v>
      </c>
      <c r="G182" s="29">
        <v>21540</v>
      </c>
      <c r="H182" s="29">
        <v>0</v>
      </c>
      <c r="I182" s="29">
        <v>7561.62</v>
      </c>
      <c r="J182" s="29">
        <v>7561.62</v>
      </c>
      <c r="K182" s="29">
        <f t="shared" si="47"/>
        <v>13978.380000000001</v>
      </c>
      <c r="L182" s="29">
        <f t="shared" si="48"/>
        <v>42796</v>
      </c>
      <c r="M182" s="29">
        <f t="shared" si="49"/>
        <v>56774.38</v>
      </c>
      <c r="N182" s="29">
        <f t="shared" si="60"/>
        <v>0</v>
      </c>
      <c r="O182" s="29">
        <f t="shared" si="51"/>
        <v>7561.62</v>
      </c>
      <c r="P182" s="39">
        <f t="shared" si="39"/>
        <v>35.1050139275766</v>
      </c>
      <c r="Q182" s="39">
        <f t="shared" si="40"/>
        <v>11.753326286993286</v>
      </c>
      <c r="R182" s="39">
        <f t="shared" si="41"/>
        <v>11.753326286993286</v>
      </c>
    </row>
    <row r="183" spans="1:18" s="30" customFormat="1" x14ac:dyDescent="0.2">
      <c r="A183" s="27" t="s">
        <v>48</v>
      </c>
      <c r="B183" s="45" t="s">
        <v>49</v>
      </c>
      <c r="C183" s="29">
        <v>7370</v>
      </c>
      <c r="D183" s="29">
        <v>0</v>
      </c>
      <c r="E183" s="29">
        <v>0</v>
      </c>
      <c r="F183" s="29">
        <f t="shared" si="42"/>
        <v>7370</v>
      </c>
      <c r="G183" s="29">
        <v>2230</v>
      </c>
      <c r="H183" s="29">
        <v>0</v>
      </c>
      <c r="I183" s="29">
        <v>925.92</v>
      </c>
      <c r="J183" s="29">
        <v>925.92</v>
      </c>
      <c r="K183" s="29">
        <f t="shared" si="47"/>
        <v>1304.08</v>
      </c>
      <c r="L183" s="29">
        <f t="shared" si="48"/>
        <v>5140</v>
      </c>
      <c r="M183" s="29">
        <f t="shared" si="49"/>
        <v>6444.08</v>
      </c>
      <c r="N183" s="29">
        <f t="shared" si="60"/>
        <v>0</v>
      </c>
      <c r="O183" s="29">
        <f t="shared" si="51"/>
        <v>925.92</v>
      </c>
      <c r="P183" s="39">
        <f t="shared" si="39"/>
        <v>41.521076233183855</v>
      </c>
      <c r="Q183" s="39">
        <f t="shared" si="40"/>
        <v>12.563364993215739</v>
      </c>
      <c r="R183" s="39">
        <f t="shared" si="41"/>
        <v>12.563364993215739</v>
      </c>
    </row>
    <row r="184" spans="1:18" s="30" customFormat="1" x14ac:dyDescent="0.2">
      <c r="A184" s="27" t="s">
        <v>50</v>
      </c>
      <c r="B184" s="45" t="s">
        <v>51</v>
      </c>
      <c r="C184" s="29">
        <v>6192</v>
      </c>
      <c r="D184" s="29">
        <v>0</v>
      </c>
      <c r="E184" s="29">
        <v>0</v>
      </c>
      <c r="F184" s="29">
        <f t="shared" si="42"/>
        <v>6192</v>
      </c>
      <c r="G184" s="29">
        <v>1548</v>
      </c>
      <c r="H184" s="29">
        <v>0</v>
      </c>
      <c r="I184" s="29">
        <v>777.77</v>
      </c>
      <c r="J184" s="29">
        <v>777.77</v>
      </c>
      <c r="K184" s="29">
        <f t="shared" si="47"/>
        <v>770.23</v>
      </c>
      <c r="L184" s="29">
        <f t="shared" si="48"/>
        <v>4644</v>
      </c>
      <c r="M184" s="29">
        <f t="shared" si="49"/>
        <v>5414.23</v>
      </c>
      <c r="N184" s="29">
        <f t="shared" si="60"/>
        <v>0</v>
      </c>
      <c r="O184" s="29">
        <f t="shared" si="51"/>
        <v>777.77</v>
      </c>
      <c r="P184" s="39">
        <f t="shared" si="39"/>
        <v>50.243540051679581</v>
      </c>
      <c r="Q184" s="39">
        <f t="shared" si="40"/>
        <v>12.560885012919895</v>
      </c>
      <c r="R184" s="39">
        <f t="shared" si="41"/>
        <v>12.560885012919895</v>
      </c>
    </row>
    <row r="185" spans="1:18" s="30" customFormat="1" x14ac:dyDescent="0.2">
      <c r="A185" s="27" t="s">
        <v>52</v>
      </c>
      <c r="B185" s="45" t="s">
        <v>53</v>
      </c>
      <c r="C185" s="29">
        <v>1475</v>
      </c>
      <c r="D185" s="29">
        <v>0</v>
      </c>
      <c r="E185" s="29">
        <v>0</v>
      </c>
      <c r="F185" s="29">
        <f t="shared" si="42"/>
        <v>1475</v>
      </c>
      <c r="G185" s="29">
        <v>491</v>
      </c>
      <c r="H185" s="29">
        <v>0</v>
      </c>
      <c r="I185" s="29">
        <v>185.19</v>
      </c>
      <c r="J185" s="29">
        <v>185.19</v>
      </c>
      <c r="K185" s="29">
        <f t="shared" si="47"/>
        <v>305.81</v>
      </c>
      <c r="L185" s="29">
        <f t="shared" si="48"/>
        <v>984</v>
      </c>
      <c r="M185" s="29">
        <f t="shared" si="49"/>
        <v>1289.81</v>
      </c>
      <c r="N185" s="29">
        <f t="shared" si="60"/>
        <v>0</v>
      </c>
      <c r="O185" s="29">
        <f t="shared" si="51"/>
        <v>185.19</v>
      </c>
      <c r="P185" s="39">
        <f t="shared" si="39"/>
        <v>37.716904276985744</v>
      </c>
      <c r="Q185" s="39">
        <f t="shared" si="40"/>
        <v>12.555254237288135</v>
      </c>
      <c r="R185" s="39">
        <f t="shared" si="41"/>
        <v>12.555254237288135</v>
      </c>
    </row>
    <row r="186" spans="1:18" s="38" customFormat="1" ht="23.25" customHeight="1" x14ac:dyDescent="0.2">
      <c r="A186" s="40"/>
      <c r="B186" s="36" t="s">
        <v>66</v>
      </c>
      <c r="C186" s="25">
        <f>SUM(C187:C194)</f>
        <v>18875792</v>
      </c>
      <c r="D186" s="25">
        <f t="shared" ref="D186:O186" si="61">SUM(D187:D194)</f>
        <v>0</v>
      </c>
      <c r="E186" s="25">
        <f t="shared" si="61"/>
        <v>0</v>
      </c>
      <c r="F186" s="25">
        <f t="shared" si="61"/>
        <v>18875792</v>
      </c>
      <c r="G186" s="25">
        <f t="shared" si="61"/>
        <v>8622613</v>
      </c>
      <c r="H186" s="25">
        <f t="shared" si="61"/>
        <v>0</v>
      </c>
      <c r="I186" s="25">
        <f t="shared" si="61"/>
        <v>612616.93000000005</v>
      </c>
      <c r="J186" s="25">
        <f t="shared" si="61"/>
        <v>612616.93000000005</v>
      </c>
      <c r="K186" s="25">
        <f t="shared" si="61"/>
        <v>8009996.0700000003</v>
      </c>
      <c r="L186" s="25">
        <f t="shared" si="61"/>
        <v>10253179</v>
      </c>
      <c r="M186" s="25">
        <f t="shared" si="61"/>
        <v>18263175.07</v>
      </c>
      <c r="N186" s="25">
        <f t="shared" si="61"/>
        <v>0</v>
      </c>
      <c r="O186" s="25">
        <f t="shared" si="61"/>
        <v>612616.93000000005</v>
      </c>
      <c r="P186" s="37">
        <f t="shared" si="39"/>
        <v>7.1047712566944616</v>
      </c>
      <c r="Q186" s="37">
        <f t="shared" si="40"/>
        <v>3.245516426542526</v>
      </c>
      <c r="R186" s="37">
        <f t="shared" si="41"/>
        <v>3.245516426542526</v>
      </c>
    </row>
    <row r="187" spans="1:18" s="30" customFormat="1" x14ac:dyDescent="0.2">
      <c r="A187" s="27" t="s">
        <v>79</v>
      </c>
      <c r="B187" s="45" t="s">
        <v>80</v>
      </c>
      <c r="C187" s="29">
        <v>1069500</v>
      </c>
      <c r="D187" s="29">
        <v>0</v>
      </c>
      <c r="E187" s="29">
        <v>0</v>
      </c>
      <c r="F187" s="29">
        <f t="shared" si="42"/>
        <v>1069500</v>
      </c>
      <c r="G187" s="29">
        <v>0</v>
      </c>
      <c r="H187" s="29">
        <v>0</v>
      </c>
      <c r="I187" s="29">
        <v>0</v>
      </c>
      <c r="J187" s="29">
        <v>0</v>
      </c>
      <c r="K187" s="29">
        <f t="shared" si="47"/>
        <v>0</v>
      </c>
      <c r="L187" s="29">
        <f t="shared" si="48"/>
        <v>1069500</v>
      </c>
      <c r="M187" s="29">
        <f t="shared" si="49"/>
        <v>1069500</v>
      </c>
      <c r="N187" s="29">
        <f t="shared" ref="N187:O198" si="62">SUM(N188:N192)</f>
        <v>0</v>
      </c>
      <c r="O187" s="29">
        <f t="shared" si="51"/>
        <v>0</v>
      </c>
      <c r="P187" s="39">
        <v>0</v>
      </c>
      <c r="Q187" s="39">
        <f t="shared" si="40"/>
        <v>0</v>
      </c>
      <c r="R187" s="39">
        <f t="shared" si="41"/>
        <v>0</v>
      </c>
    </row>
    <row r="188" spans="1:18" s="30" customFormat="1" x14ac:dyDescent="0.2">
      <c r="A188" s="27" t="s">
        <v>111</v>
      </c>
      <c r="B188" s="45" t="s">
        <v>112</v>
      </c>
      <c r="C188" s="29">
        <v>60000</v>
      </c>
      <c r="D188" s="29">
        <v>0</v>
      </c>
      <c r="E188" s="29">
        <v>0</v>
      </c>
      <c r="F188" s="29">
        <f t="shared" si="42"/>
        <v>60000</v>
      </c>
      <c r="G188" s="29">
        <v>20000</v>
      </c>
      <c r="H188" s="29">
        <v>0</v>
      </c>
      <c r="I188" s="29">
        <v>10116.93</v>
      </c>
      <c r="J188" s="29">
        <v>10116.93</v>
      </c>
      <c r="K188" s="29">
        <f t="shared" si="47"/>
        <v>9883.07</v>
      </c>
      <c r="L188" s="29">
        <f t="shared" si="48"/>
        <v>40000</v>
      </c>
      <c r="M188" s="29">
        <f t="shared" si="49"/>
        <v>49883.07</v>
      </c>
      <c r="N188" s="29">
        <f t="shared" si="62"/>
        <v>0</v>
      </c>
      <c r="O188" s="29">
        <f t="shared" si="51"/>
        <v>10116.93</v>
      </c>
      <c r="P188" s="39">
        <f t="shared" si="39"/>
        <v>50.584649999999996</v>
      </c>
      <c r="Q188" s="39">
        <f t="shared" si="40"/>
        <v>16.861550000000001</v>
      </c>
      <c r="R188" s="39">
        <f t="shared" si="41"/>
        <v>16.861550000000001</v>
      </c>
    </row>
    <row r="189" spans="1:18" s="30" customFormat="1" x14ac:dyDescent="0.2">
      <c r="A189" s="27" t="s">
        <v>117</v>
      </c>
      <c r="B189" s="45" t="s">
        <v>118</v>
      </c>
      <c r="C189" s="29">
        <v>1107900</v>
      </c>
      <c r="D189" s="29">
        <v>0</v>
      </c>
      <c r="E189" s="29">
        <v>0</v>
      </c>
      <c r="F189" s="29">
        <f t="shared" si="42"/>
        <v>1107900</v>
      </c>
      <c r="G189" s="29">
        <v>573000</v>
      </c>
      <c r="H189" s="29">
        <v>0</v>
      </c>
      <c r="I189" s="29">
        <v>0</v>
      </c>
      <c r="J189" s="29">
        <v>0</v>
      </c>
      <c r="K189" s="29">
        <f t="shared" si="47"/>
        <v>573000</v>
      </c>
      <c r="L189" s="29">
        <f t="shared" si="48"/>
        <v>534900</v>
      </c>
      <c r="M189" s="29">
        <f t="shared" si="49"/>
        <v>1107900</v>
      </c>
      <c r="N189" s="29">
        <f t="shared" si="62"/>
        <v>0</v>
      </c>
      <c r="O189" s="29">
        <f t="shared" si="51"/>
        <v>0</v>
      </c>
      <c r="P189" s="39">
        <f t="shared" si="39"/>
        <v>0</v>
      </c>
      <c r="Q189" s="39">
        <f t="shared" si="40"/>
        <v>0</v>
      </c>
      <c r="R189" s="39">
        <f t="shared" si="41"/>
        <v>0</v>
      </c>
    </row>
    <row r="190" spans="1:18" s="30" customFormat="1" x14ac:dyDescent="0.2">
      <c r="A190" s="27" t="s">
        <v>119</v>
      </c>
      <c r="B190" s="45" t="s">
        <v>120</v>
      </c>
      <c r="C190" s="29">
        <v>5225113</v>
      </c>
      <c r="D190" s="29">
        <v>0</v>
      </c>
      <c r="E190" s="29">
        <v>0</v>
      </c>
      <c r="F190" s="29">
        <f t="shared" si="42"/>
        <v>5225113</v>
      </c>
      <c r="G190" s="29">
        <v>162313</v>
      </c>
      <c r="H190" s="29">
        <v>0</v>
      </c>
      <c r="I190" s="29">
        <v>0</v>
      </c>
      <c r="J190" s="29">
        <v>0</v>
      </c>
      <c r="K190" s="29">
        <f t="shared" si="47"/>
        <v>162313</v>
      </c>
      <c r="L190" s="29">
        <f t="shared" si="48"/>
        <v>5062800</v>
      </c>
      <c r="M190" s="29">
        <f t="shared" si="49"/>
        <v>5225113</v>
      </c>
      <c r="N190" s="29">
        <f t="shared" si="62"/>
        <v>0</v>
      </c>
      <c r="O190" s="29">
        <f t="shared" si="51"/>
        <v>0</v>
      </c>
      <c r="P190" s="39">
        <f t="shared" si="39"/>
        <v>0</v>
      </c>
      <c r="Q190" s="39">
        <f t="shared" si="40"/>
        <v>0</v>
      </c>
      <c r="R190" s="39">
        <f t="shared" si="41"/>
        <v>0</v>
      </c>
    </row>
    <row r="191" spans="1:18" s="30" customFormat="1" x14ac:dyDescent="0.2">
      <c r="A191" s="27" t="s">
        <v>121</v>
      </c>
      <c r="B191" s="45" t="s">
        <v>122</v>
      </c>
      <c r="C191" s="29">
        <v>140366</v>
      </c>
      <c r="D191" s="29">
        <v>0</v>
      </c>
      <c r="E191" s="29">
        <v>0</v>
      </c>
      <c r="F191" s="29">
        <f t="shared" si="42"/>
        <v>140366</v>
      </c>
      <c r="G191" s="29">
        <v>0</v>
      </c>
      <c r="H191" s="29">
        <v>0</v>
      </c>
      <c r="I191" s="29">
        <v>0</v>
      </c>
      <c r="J191" s="29">
        <v>0</v>
      </c>
      <c r="K191" s="29">
        <f t="shared" si="47"/>
        <v>0</v>
      </c>
      <c r="L191" s="29">
        <f t="shared" si="48"/>
        <v>140366</v>
      </c>
      <c r="M191" s="29">
        <f t="shared" si="49"/>
        <v>140366</v>
      </c>
      <c r="N191" s="29">
        <f t="shared" si="62"/>
        <v>0</v>
      </c>
      <c r="O191" s="29">
        <f t="shared" si="51"/>
        <v>0</v>
      </c>
      <c r="P191" s="39">
        <v>0</v>
      </c>
      <c r="Q191" s="39">
        <f t="shared" si="40"/>
        <v>0</v>
      </c>
      <c r="R191" s="39">
        <f t="shared" si="41"/>
        <v>0</v>
      </c>
    </row>
    <row r="192" spans="1:18" s="30" customFormat="1" x14ac:dyDescent="0.2">
      <c r="A192" s="27" t="s">
        <v>125</v>
      </c>
      <c r="B192" s="45" t="s">
        <v>343</v>
      </c>
      <c r="C192" s="29">
        <v>500100</v>
      </c>
      <c r="D192" s="29">
        <v>0</v>
      </c>
      <c r="E192" s="29">
        <v>0</v>
      </c>
      <c r="F192" s="29">
        <f t="shared" si="42"/>
        <v>500100</v>
      </c>
      <c r="G192" s="29">
        <v>0</v>
      </c>
      <c r="H192" s="29">
        <v>0</v>
      </c>
      <c r="I192" s="29">
        <v>0</v>
      </c>
      <c r="J192" s="29">
        <v>0</v>
      </c>
      <c r="K192" s="29">
        <f t="shared" si="47"/>
        <v>0</v>
      </c>
      <c r="L192" s="29">
        <f t="shared" si="48"/>
        <v>500100</v>
      </c>
      <c r="M192" s="29">
        <f t="shared" si="49"/>
        <v>500100</v>
      </c>
      <c r="N192" s="29">
        <f t="shared" si="62"/>
        <v>0</v>
      </c>
      <c r="O192" s="29">
        <f t="shared" si="51"/>
        <v>0</v>
      </c>
      <c r="P192" s="39">
        <v>0</v>
      </c>
      <c r="Q192" s="39">
        <f t="shared" si="40"/>
        <v>0</v>
      </c>
      <c r="R192" s="39">
        <f t="shared" si="41"/>
        <v>0</v>
      </c>
    </row>
    <row r="193" spans="1:18" s="30" customFormat="1" x14ac:dyDescent="0.2">
      <c r="A193" s="27" t="s">
        <v>135</v>
      </c>
      <c r="B193" s="45" t="s">
        <v>136</v>
      </c>
      <c r="C193" s="29">
        <v>7988497</v>
      </c>
      <c r="D193" s="29">
        <v>0</v>
      </c>
      <c r="E193" s="29">
        <v>0</v>
      </c>
      <c r="F193" s="29">
        <f t="shared" si="42"/>
        <v>7988497</v>
      </c>
      <c r="G193" s="29">
        <v>7255000</v>
      </c>
      <c r="H193" s="29">
        <v>0</v>
      </c>
      <c r="I193" s="29">
        <v>0</v>
      </c>
      <c r="J193" s="29">
        <v>0</v>
      </c>
      <c r="K193" s="29">
        <f t="shared" si="47"/>
        <v>7255000</v>
      </c>
      <c r="L193" s="29">
        <f t="shared" si="48"/>
        <v>733497</v>
      </c>
      <c r="M193" s="29">
        <f t="shared" si="49"/>
        <v>7988497</v>
      </c>
      <c r="N193" s="29">
        <f t="shared" si="62"/>
        <v>0</v>
      </c>
      <c r="O193" s="29">
        <f t="shared" si="51"/>
        <v>0</v>
      </c>
      <c r="P193" s="39">
        <f t="shared" si="39"/>
        <v>0</v>
      </c>
      <c r="Q193" s="39">
        <f t="shared" si="40"/>
        <v>0</v>
      </c>
      <c r="R193" s="39">
        <f t="shared" si="41"/>
        <v>0</v>
      </c>
    </row>
    <row r="194" spans="1:18" s="48" customFormat="1" ht="14.25" x14ac:dyDescent="0.2">
      <c r="A194" s="46" t="s">
        <v>137</v>
      </c>
      <c r="B194" s="45" t="s">
        <v>138</v>
      </c>
      <c r="C194" s="47">
        <f>SUM(C195:C198)</f>
        <v>2784316</v>
      </c>
      <c r="D194" s="47">
        <f t="shared" ref="D194:O194" si="63">SUM(D195:D198)</f>
        <v>0</v>
      </c>
      <c r="E194" s="47">
        <f t="shared" si="63"/>
        <v>0</v>
      </c>
      <c r="F194" s="29">
        <f t="shared" si="42"/>
        <v>2784316</v>
      </c>
      <c r="G194" s="47">
        <f t="shared" si="63"/>
        <v>612300</v>
      </c>
      <c r="H194" s="47">
        <f t="shared" si="63"/>
        <v>0</v>
      </c>
      <c r="I194" s="47">
        <f t="shared" si="63"/>
        <v>602500</v>
      </c>
      <c r="J194" s="47">
        <f t="shared" si="63"/>
        <v>602500</v>
      </c>
      <c r="K194" s="29">
        <f t="shared" si="47"/>
        <v>9800</v>
      </c>
      <c r="L194" s="29">
        <f t="shared" si="48"/>
        <v>2172016</v>
      </c>
      <c r="M194" s="29">
        <f t="shared" si="49"/>
        <v>2181816</v>
      </c>
      <c r="N194" s="29">
        <f t="shared" si="62"/>
        <v>0</v>
      </c>
      <c r="O194" s="29">
        <f t="shared" si="51"/>
        <v>602500</v>
      </c>
      <c r="P194" s="39">
        <f t="shared" si="39"/>
        <v>98.399477380369106</v>
      </c>
      <c r="Q194" s="39">
        <f t="shared" si="40"/>
        <v>21.639066830058081</v>
      </c>
      <c r="R194" s="39">
        <f t="shared" si="41"/>
        <v>21.639066830058081</v>
      </c>
    </row>
    <row r="195" spans="1:18" s="34" customFormat="1" hidden="1" x14ac:dyDescent="0.2">
      <c r="A195" s="31" t="s">
        <v>344</v>
      </c>
      <c r="B195" s="32" t="s">
        <v>140</v>
      </c>
      <c r="C195" s="33">
        <v>400</v>
      </c>
      <c r="D195" s="33"/>
      <c r="E195" s="33"/>
      <c r="F195" s="29">
        <f t="shared" si="42"/>
        <v>400</v>
      </c>
      <c r="G195" s="33">
        <v>400</v>
      </c>
      <c r="H195" s="33"/>
      <c r="I195" s="33">
        <v>0</v>
      </c>
      <c r="J195" s="33">
        <v>0</v>
      </c>
      <c r="K195" s="29">
        <f t="shared" si="47"/>
        <v>400</v>
      </c>
      <c r="L195" s="29">
        <f t="shared" si="48"/>
        <v>0</v>
      </c>
      <c r="M195" s="29">
        <f t="shared" si="49"/>
        <v>400</v>
      </c>
      <c r="N195" s="29">
        <f t="shared" si="62"/>
        <v>0</v>
      </c>
      <c r="O195" s="29">
        <f t="shared" si="51"/>
        <v>0</v>
      </c>
      <c r="P195" s="39">
        <f t="shared" ref="P195:P258" si="64">+J195/G195*100</f>
        <v>0</v>
      </c>
      <c r="Q195" s="39">
        <f t="shared" ref="Q195:Q258" si="65">+I195/F195*100</f>
        <v>0</v>
      </c>
      <c r="R195" s="39">
        <f t="shared" ref="R195:R258" si="66">+J195/F195*100</f>
        <v>0</v>
      </c>
    </row>
    <row r="196" spans="1:18" s="34" customFormat="1" hidden="1" x14ac:dyDescent="0.2">
      <c r="A196" s="31" t="s">
        <v>345</v>
      </c>
      <c r="B196" s="32" t="s">
        <v>145</v>
      </c>
      <c r="C196" s="33">
        <v>9400</v>
      </c>
      <c r="D196" s="33"/>
      <c r="E196" s="33"/>
      <c r="F196" s="29">
        <f t="shared" si="42"/>
        <v>9400</v>
      </c>
      <c r="G196" s="33">
        <v>9400</v>
      </c>
      <c r="H196" s="33"/>
      <c r="I196" s="33">
        <v>0</v>
      </c>
      <c r="J196" s="33">
        <v>0</v>
      </c>
      <c r="K196" s="29">
        <f t="shared" si="47"/>
        <v>9400</v>
      </c>
      <c r="L196" s="29">
        <f t="shared" si="48"/>
        <v>0</v>
      </c>
      <c r="M196" s="29">
        <f t="shared" si="49"/>
        <v>9400</v>
      </c>
      <c r="N196" s="29">
        <f t="shared" si="62"/>
        <v>0</v>
      </c>
      <c r="O196" s="29">
        <f t="shared" si="51"/>
        <v>0</v>
      </c>
      <c r="P196" s="39">
        <f t="shared" si="64"/>
        <v>0</v>
      </c>
      <c r="Q196" s="39">
        <f t="shared" si="65"/>
        <v>0</v>
      </c>
      <c r="R196" s="39">
        <f t="shared" si="66"/>
        <v>0</v>
      </c>
    </row>
    <row r="197" spans="1:18" s="34" customFormat="1" hidden="1" x14ac:dyDescent="0.2">
      <c r="A197" s="31" t="s">
        <v>346</v>
      </c>
      <c r="B197" s="32" t="s">
        <v>146</v>
      </c>
      <c r="C197" s="33">
        <v>100</v>
      </c>
      <c r="D197" s="33"/>
      <c r="E197" s="33"/>
      <c r="F197" s="29">
        <f t="shared" si="42"/>
        <v>100</v>
      </c>
      <c r="G197" s="33">
        <v>0</v>
      </c>
      <c r="H197" s="33"/>
      <c r="I197" s="33">
        <v>0</v>
      </c>
      <c r="J197" s="33">
        <v>0</v>
      </c>
      <c r="K197" s="29">
        <f t="shared" si="47"/>
        <v>0</v>
      </c>
      <c r="L197" s="29">
        <f t="shared" si="48"/>
        <v>100</v>
      </c>
      <c r="M197" s="29">
        <f t="shared" si="49"/>
        <v>100</v>
      </c>
      <c r="N197" s="29">
        <f t="shared" si="62"/>
        <v>0</v>
      </c>
      <c r="O197" s="29">
        <f t="shared" si="51"/>
        <v>0</v>
      </c>
      <c r="P197" s="39" t="e">
        <f t="shared" si="64"/>
        <v>#DIV/0!</v>
      </c>
      <c r="Q197" s="39">
        <f t="shared" si="65"/>
        <v>0</v>
      </c>
      <c r="R197" s="39">
        <f t="shared" si="66"/>
        <v>0</v>
      </c>
    </row>
    <row r="198" spans="1:18" s="34" customFormat="1" hidden="1" x14ac:dyDescent="0.2">
      <c r="A198" s="31" t="s">
        <v>347</v>
      </c>
      <c r="B198" s="32" t="s">
        <v>147</v>
      </c>
      <c r="C198" s="33">
        <v>2774416</v>
      </c>
      <c r="D198" s="33"/>
      <c r="E198" s="33"/>
      <c r="F198" s="29">
        <f t="shared" si="42"/>
        <v>2774416</v>
      </c>
      <c r="G198" s="33">
        <v>602500</v>
      </c>
      <c r="H198" s="33"/>
      <c r="I198" s="33">
        <v>602500</v>
      </c>
      <c r="J198" s="33">
        <v>602500</v>
      </c>
      <c r="K198" s="29">
        <f t="shared" si="47"/>
        <v>0</v>
      </c>
      <c r="L198" s="29">
        <f t="shared" si="48"/>
        <v>2171916</v>
      </c>
      <c r="M198" s="29">
        <f t="shared" si="49"/>
        <v>2171916</v>
      </c>
      <c r="N198" s="29">
        <f t="shared" si="62"/>
        <v>0</v>
      </c>
      <c r="O198" s="29">
        <f t="shared" si="51"/>
        <v>602500</v>
      </c>
      <c r="P198" s="39">
        <f t="shared" si="64"/>
        <v>100</v>
      </c>
      <c r="Q198" s="39">
        <f t="shared" si="65"/>
        <v>21.716281913022417</v>
      </c>
      <c r="R198" s="39">
        <f t="shared" si="66"/>
        <v>21.716281913022417</v>
      </c>
    </row>
    <row r="199" spans="1:18" s="38" customFormat="1" ht="23.25" customHeight="1" x14ac:dyDescent="0.2">
      <c r="A199" s="40"/>
      <c r="B199" s="36" t="s">
        <v>148</v>
      </c>
      <c r="C199" s="25">
        <f>SUM(C200:C212)</f>
        <v>536287</v>
      </c>
      <c r="D199" s="25">
        <f t="shared" ref="D199:O199" si="67">SUM(D200:D212)</f>
        <v>0</v>
      </c>
      <c r="E199" s="25">
        <f t="shared" si="67"/>
        <v>0</v>
      </c>
      <c r="F199" s="25">
        <f t="shared" si="67"/>
        <v>536287</v>
      </c>
      <c r="G199" s="25">
        <f t="shared" si="67"/>
        <v>117137</v>
      </c>
      <c r="H199" s="25">
        <f t="shared" si="67"/>
        <v>0</v>
      </c>
      <c r="I199" s="25">
        <f t="shared" si="67"/>
        <v>0</v>
      </c>
      <c r="J199" s="25">
        <f t="shared" si="67"/>
        <v>0</v>
      </c>
      <c r="K199" s="25">
        <f t="shared" si="67"/>
        <v>117137</v>
      </c>
      <c r="L199" s="25">
        <f t="shared" si="67"/>
        <v>419150</v>
      </c>
      <c r="M199" s="25">
        <f t="shared" si="67"/>
        <v>536287</v>
      </c>
      <c r="N199" s="25">
        <f t="shared" si="67"/>
        <v>0</v>
      </c>
      <c r="O199" s="25">
        <f t="shared" si="67"/>
        <v>0</v>
      </c>
      <c r="P199" s="37">
        <f t="shared" si="64"/>
        <v>0</v>
      </c>
      <c r="Q199" s="37">
        <f t="shared" si="65"/>
        <v>0</v>
      </c>
      <c r="R199" s="37">
        <f t="shared" si="66"/>
        <v>0</v>
      </c>
    </row>
    <row r="200" spans="1:18" s="30" customFormat="1" x14ac:dyDescent="0.2">
      <c r="A200" s="27" t="s">
        <v>155</v>
      </c>
      <c r="B200" s="28" t="s">
        <v>156</v>
      </c>
      <c r="C200" s="29">
        <v>1691</v>
      </c>
      <c r="D200" s="29">
        <v>0</v>
      </c>
      <c r="E200" s="29">
        <v>0</v>
      </c>
      <c r="F200" s="29">
        <f t="shared" si="42"/>
        <v>1691</v>
      </c>
      <c r="G200" s="29">
        <v>1691</v>
      </c>
      <c r="H200" s="29">
        <v>0</v>
      </c>
      <c r="I200" s="29">
        <v>0</v>
      </c>
      <c r="J200" s="29">
        <v>0</v>
      </c>
      <c r="K200" s="29">
        <f t="shared" si="47"/>
        <v>1691</v>
      </c>
      <c r="L200" s="29">
        <f t="shared" si="48"/>
        <v>0</v>
      </c>
      <c r="M200" s="29">
        <f t="shared" si="49"/>
        <v>1691</v>
      </c>
      <c r="N200" s="29">
        <f t="shared" ref="N200:O215" si="68">SUM(N201:N205)</f>
        <v>0</v>
      </c>
      <c r="O200" s="29">
        <f t="shared" si="51"/>
        <v>0</v>
      </c>
      <c r="P200" s="39">
        <f t="shared" si="64"/>
        <v>0</v>
      </c>
      <c r="Q200" s="39">
        <f t="shared" si="65"/>
        <v>0</v>
      </c>
      <c r="R200" s="39">
        <f t="shared" si="66"/>
        <v>0</v>
      </c>
    </row>
    <row r="201" spans="1:18" s="30" customFormat="1" x14ac:dyDescent="0.2">
      <c r="A201" s="27" t="s">
        <v>185</v>
      </c>
      <c r="B201" s="28" t="s">
        <v>186</v>
      </c>
      <c r="C201" s="29">
        <v>100</v>
      </c>
      <c r="D201" s="29">
        <v>0</v>
      </c>
      <c r="E201" s="29">
        <v>0</v>
      </c>
      <c r="F201" s="29">
        <f t="shared" si="42"/>
        <v>100</v>
      </c>
      <c r="G201" s="29">
        <v>0</v>
      </c>
      <c r="H201" s="29">
        <v>0</v>
      </c>
      <c r="I201" s="29">
        <v>0</v>
      </c>
      <c r="J201" s="29">
        <v>0</v>
      </c>
      <c r="K201" s="29">
        <f t="shared" si="47"/>
        <v>0</v>
      </c>
      <c r="L201" s="29">
        <f t="shared" si="48"/>
        <v>100</v>
      </c>
      <c r="M201" s="29">
        <f t="shared" si="49"/>
        <v>100</v>
      </c>
      <c r="N201" s="29">
        <f t="shared" si="68"/>
        <v>0</v>
      </c>
      <c r="O201" s="29">
        <f t="shared" si="51"/>
        <v>0</v>
      </c>
      <c r="P201" s="39">
        <v>0</v>
      </c>
      <c r="Q201" s="39">
        <f t="shared" si="65"/>
        <v>0</v>
      </c>
      <c r="R201" s="39">
        <f t="shared" si="66"/>
        <v>0</v>
      </c>
    </row>
    <row r="202" spans="1:18" s="30" customFormat="1" x14ac:dyDescent="0.2">
      <c r="A202" s="27" t="s">
        <v>193</v>
      </c>
      <c r="B202" s="28" t="s">
        <v>194</v>
      </c>
      <c r="C202" s="29">
        <v>518200</v>
      </c>
      <c r="D202" s="29">
        <v>0</v>
      </c>
      <c r="E202" s="29">
        <v>0</v>
      </c>
      <c r="F202" s="29">
        <f t="shared" si="42"/>
        <v>518200</v>
      </c>
      <c r="G202" s="29">
        <v>100000</v>
      </c>
      <c r="H202" s="29">
        <v>0</v>
      </c>
      <c r="I202" s="29">
        <v>0</v>
      </c>
      <c r="J202" s="29">
        <v>0</v>
      </c>
      <c r="K202" s="29">
        <f t="shared" si="47"/>
        <v>100000</v>
      </c>
      <c r="L202" s="29">
        <f t="shared" si="48"/>
        <v>418200</v>
      </c>
      <c r="M202" s="29">
        <f t="shared" si="49"/>
        <v>518200</v>
      </c>
      <c r="N202" s="29">
        <f t="shared" si="68"/>
        <v>0</v>
      </c>
      <c r="O202" s="29">
        <f t="shared" si="51"/>
        <v>0</v>
      </c>
      <c r="P202" s="39">
        <f t="shared" si="64"/>
        <v>0</v>
      </c>
      <c r="Q202" s="39">
        <f t="shared" si="65"/>
        <v>0</v>
      </c>
      <c r="R202" s="39">
        <f t="shared" si="66"/>
        <v>0</v>
      </c>
    </row>
    <row r="203" spans="1:18" s="30" customFormat="1" x14ac:dyDescent="0.2">
      <c r="A203" s="27" t="s">
        <v>195</v>
      </c>
      <c r="B203" s="28" t="s">
        <v>196</v>
      </c>
      <c r="C203" s="29">
        <v>100</v>
      </c>
      <c r="D203" s="29">
        <v>0</v>
      </c>
      <c r="E203" s="29">
        <v>0</v>
      </c>
      <c r="F203" s="29">
        <f t="shared" si="42"/>
        <v>100</v>
      </c>
      <c r="G203" s="29">
        <v>50</v>
      </c>
      <c r="H203" s="29">
        <v>0</v>
      </c>
      <c r="I203" s="29">
        <v>0</v>
      </c>
      <c r="J203" s="29">
        <v>0</v>
      </c>
      <c r="K203" s="29">
        <f t="shared" si="47"/>
        <v>50</v>
      </c>
      <c r="L203" s="29">
        <f t="shared" si="48"/>
        <v>50</v>
      </c>
      <c r="M203" s="29">
        <f t="shared" si="49"/>
        <v>100</v>
      </c>
      <c r="N203" s="29">
        <f t="shared" si="68"/>
        <v>0</v>
      </c>
      <c r="O203" s="29">
        <f t="shared" si="51"/>
        <v>0</v>
      </c>
      <c r="P203" s="39">
        <f t="shared" si="64"/>
        <v>0</v>
      </c>
      <c r="Q203" s="39">
        <f t="shared" si="65"/>
        <v>0</v>
      </c>
      <c r="R203" s="39">
        <f t="shared" si="66"/>
        <v>0</v>
      </c>
    </row>
    <row r="204" spans="1:18" s="30" customFormat="1" x14ac:dyDescent="0.2">
      <c r="A204" s="27" t="s">
        <v>197</v>
      </c>
      <c r="B204" s="28" t="s">
        <v>348</v>
      </c>
      <c r="C204" s="29">
        <v>100</v>
      </c>
      <c r="D204" s="29">
        <v>0</v>
      </c>
      <c r="E204" s="29">
        <v>0</v>
      </c>
      <c r="F204" s="29">
        <f t="shared" si="42"/>
        <v>100</v>
      </c>
      <c r="G204" s="29">
        <v>0</v>
      </c>
      <c r="H204" s="29">
        <v>0</v>
      </c>
      <c r="I204" s="29">
        <v>0</v>
      </c>
      <c r="J204" s="29">
        <v>0</v>
      </c>
      <c r="K204" s="29">
        <f t="shared" si="47"/>
        <v>0</v>
      </c>
      <c r="L204" s="29">
        <f t="shared" si="48"/>
        <v>100</v>
      </c>
      <c r="M204" s="29">
        <f t="shared" si="49"/>
        <v>100</v>
      </c>
      <c r="N204" s="29">
        <f t="shared" si="68"/>
        <v>0</v>
      </c>
      <c r="O204" s="29">
        <f t="shared" si="51"/>
        <v>0</v>
      </c>
      <c r="P204" s="39">
        <v>0</v>
      </c>
      <c r="Q204" s="39">
        <f t="shared" si="65"/>
        <v>0</v>
      </c>
      <c r="R204" s="39">
        <f t="shared" si="66"/>
        <v>0</v>
      </c>
    </row>
    <row r="205" spans="1:18" s="30" customFormat="1" x14ac:dyDescent="0.2">
      <c r="A205" s="27" t="s">
        <v>199</v>
      </c>
      <c r="B205" s="28" t="s">
        <v>200</v>
      </c>
      <c r="C205" s="29">
        <v>100</v>
      </c>
      <c r="D205" s="29">
        <v>0</v>
      </c>
      <c r="E205" s="29">
        <v>0</v>
      </c>
      <c r="F205" s="29">
        <f t="shared" ref="F205:F251" si="69">+C205+E205</f>
        <v>100</v>
      </c>
      <c r="G205" s="29">
        <v>50</v>
      </c>
      <c r="H205" s="29">
        <v>0</v>
      </c>
      <c r="I205" s="29">
        <v>0</v>
      </c>
      <c r="J205" s="29">
        <v>0</v>
      </c>
      <c r="K205" s="29">
        <f t="shared" si="47"/>
        <v>50</v>
      </c>
      <c r="L205" s="29">
        <f t="shared" si="48"/>
        <v>50</v>
      </c>
      <c r="M205" s="29">
        <f t="shared" si="49"/>
        <v>100</v>
      </c>
      <c r="N205" s="29">
        <f t="shared" si="68"/>
        <v>0</v>
      </c>
      <c r="O205" s="29">
        <f t="shared" si="51"/>
        <v>0</v>
      </c>
      <c r="P205" s="39">
        <f t="shared" si="64"/>
        <v>0</v>
      </c>
      <c r="Q205" s="39">
        <f t="shared" si="65"/>
        <v>0</v>
      </c>
      <c r="R205" s="39">
        <f t="shared" si="66"/>
        <v>0</v>
      </c>
    </row>
    <row r="206" spans="1:18" s="30" customFormat="1" x14ac:dyDescent="0.2">
      <c r="A206" s="27" t="s">
        <v>201</v>
      </c>
      <c r="B206" s="28" t="s">
        <v>202</v>
      </c>
      <c r="C206" s="29">
        <v>100</v>
      </c>
      <c r="D206" s="29">
        <v>0</v>
      </c>
      <c r="E206" s="29">
        <v>0</v>
      </c>
      <c r="F206" s="29">
        <f t="shared" si="69"/>
        <v>100</v>
      </c>
      <c r="G206" s="29">
        <v>50</v>
      </c>
      <c r="H206" s="29">
        <v>0</v>
      </c>
      <c r="I206" s="29">
        <v>0</v>
      </c>
      <c r="J206" s="29">
        <v>0</v>
      </c>
      <c r="K206" s="29">
        <f t="shared" si="47"/>
        <v>50</v>
      </c>
      <c r="L206" s="29">
        <f t="shared" si="48"/>
        <v>50</v>
      </c>
      <c r="M206" s="29">
        <f t="shared" si="49"/>
        <v>100</v>
      </c>
      <c r="N206" s="29">
        <f t="shared" si="68"/>
        <v>0</v>
      </c>
      <c r="O206" s="29">
        <f t="shared" si="51"/>
        <v>0</v>
      </c>
      <c r="P206" s="39">
        <f t="shared" si="64"/>
        <v>0</v>
      </c>
      <c r="Q206" s="39">
        <f t="shared" si="65"/>
        <v>0</v>
      </c>
      <c r="R206" s="39">
        <f t="shared" si="66"/>
        <v>0</v>
      </c>
    </row>
    <row r="207" spans="1:18" s="30" customFormat="1" x14ac:dyDescent="0.2">
      <c r="A207" s="27" t="s">
        <v>203</v>
      </c>
      <c r="B207" s="28" t="s">
        <v>204</v>
      </c>
      <c r="C207" s="29">
        <v>200</v>
      </c>
      <c r="D207" s="29">
        <v>0</v>
      </c>
      <c r="E207" s="29">
        <v>0</v>
      </c>
      <c r="F207" s="29">
        <f t="shared" si="69"/>
        <v>200</v>
      </c>
      <c r="G207" s="29">
        <v>50</v>
      </c>
      <c r="H207" s="29">
        <v>0</v>
      </c>
      <c r="I207" s="29">
        <v>0</v>
      </c>
      <c r="J207" s="29">
        <v>0</v>
      </c>
      <c r="K207" s="29">
        <f t="shared" si="47"/>
        <v>50</v>
      </c>
      <c r="L207" s="29">
        <f t="shared" si="48"/>
        <v>150</v>
      </c>
      <c r="M207" s="29">
        <f t="shared" si="49"/>
        <v>200</v>
      </c>
      <c r="N207" s="29">
        <f t="shared" si="68"/>
        <v>0</v>
      </c>
      <c r="O207" s="29">
        <f t="shared" si="51"/>
        <v>0</v>
      </c>
      <c r="P207" s="39">
        <f t="shared" si="64"/>
        <v>0</v>
      </c>
      <c r="Q207" s="39">
        <f t="shared" si="65"/>
        <v>0</v>
      </c>
      <c r="R207" s="39">
        <f t="shared" si="66"/>
        <v>0</v>
      </c>
    </row>
    <row r="208" spans="1:18" s="30" customFormat="1" x14ac:dyDescent="0.2">
      <c r="A208" s="27" t="s">
        <v>205</v>
      </c>
      <c r="B208" s="28" t="s">
        <v>206</v>
      </c>
      <c r="C208" s="29">
        <v>100</v>
      </c>
      <c r="D208" s="29">
        <v>0</v>
      </c>
      <c r="E208" s="29">
        <v>0</v>
      </c>
      <c r="F208" s="29">
        <f t="shared" si="69"/>
        <v>100</v>
      </c>
      <c r="G208" s="29">
        <v>100</v>
      </c>
      <c r="H208" s="29">
        <v>0</v>
      </c>
      <c r="I208" s="29">
        <v>0</v>
      </c>
      <c r="J208" s="29">
        <v>0</v>
      </c>
      <c r="K208" s="29">
        <f t="shared" si="47"/>
        <v>100</v>
      </c>
      <c r="L208" s="29">
        <f t="shared" si="48"/>
        <v>0</v>
      </c>
      <c r="M208" s="29">
        <f t="shared" si="49"/>
        <v>100</v>
      </c>
      <c r="N208" s="29">
        <f t="shared" si="68"/>
        <v>0</v>
      </c>
      <c r="O208" s="29">
        <f t="shared" si="51"/>
        <v>0</v>
      </c>
      <c r="P208" s="39">
        <f t="shared" si="64"/>
        <v>0</v>
      </c>
      <c r="Q208" s="39">
        <f t="shared" si="65"/>
        <v>0</v>
      </c>
      <c r="R208" s="39">
        <f t="shared" si="66"/>
        <v>0</v>
      </c>
    </row>
    <row r="209" spans="1:18" s="30" customFormat="1" x14ac:dyDescent="0.2">
      <c r="A209" s="27" t="s">
        <v>209</v>
      </c>
      <c r="B209" s="28" t="s">
        <v>210</v>
      </c>
      <c r="C209" s="29">
        <v>100</v>
      </c>
      <c r="D209" s="29">
        <v>0</v>
      </c>
      <c r="E209" s="29">
        <v>0</v>
      </c>
      <c r="F209" s="29">
        <f t="shared" si="69"/>
        <v>100</v>
      </c>
      <c r="G209" s="29">
        <v>0</v>
      </c>
      <c r="H209" s="29">
        <v>0</v>
      </c>
      <c r="I209" s="29">
        <v>0</v>
      </c>
      <c r="J209" s="29">
        <v>0</v>
      </c>
      <c r="K209" s="29">
        <f t="shared" si="47"/>
        <v>0</v>
      </c>
      <c r="L209" s="29">
        <f t="shared" si="48"/>
        <v>100</v>
      </c>
      <c r="M209" s="29">
        <f t="shared" si="49"/>
        <v>100</v>
      </c>
      <c r="N209" s="29">
        <f t="shared" si="68"/>
        <v>0</v>
      </c>
      <c r="O209" s="29">
        <f t="shared" si="51"/>
        <v>0</v>
      </c>
      <c r="P209" s="39">
        <v>0</v>
      </c>
      <c r="Q209" s="39">
        <f t="shared" si="65"/>
        <v>0</v>
      </c>
      <c r="R209" s="39">
        <f t="shared" si="66"/>
        <v>0</v>
      </c>
    </row>
    <row r="210" spans="1:18" s="30" customFormat="1" x14ac:dyDescent="0.2">
      <c r="A210" s="27" t="s">
        <v>211</v>
      </c>
      <c r="B210" s="28" t="s">
        <v>349</v>
      </c>
      <c r="C210" s="29">
        <v>100</v>
      </c>
      <c r="D210" s="29">
        <v>0</v>
      </c>
      <c r="E210" s="29">
        <v>0</v>
      </c>
      <c r="F210" s="29">
        <f t="shared" si="69"/>
        <v>100</v>
      </c>
      <c r="G210" s="29">
        <v>50</v>
      </c>
      <c r="H210" s="29">
        <v>0</v>
      </c>
      <c r="I210" s="29">
        <v>0</v>
      </c>
      <c r="J210" s="29">
        <v>0</v>
      </c>
      <c r="K210" s="29">
        <f t="shared" si="47"/>
        <v>50</v>
      </c>
      <c r="L210" s="29">
        <f t="shared" si="48"/>
        <v>50</v>
      </c>
      <c r="M210" s="29">
        <f t="shared" si="49"/>
        <v>100</v>
      </c>
      <c r="N210" s="29">
        <f t="shared" si="68"/>
        <v>0</v>
      </c>
      <c r="O210" s="29">
        <f t="shared" si="51"/>
        <v>0</v>
      </c>
      <c r="P210" s="39">
        <f t="shared" si="64"/>
        <v>0</v>
      </c>
      <c r="Q210" s="39">
        <f t="shared" si="65"/>
        <v>0</v>
      </c>
      <c r="R210" s="39">
        <f t="shared" si="66"/>
        <v>0</v>
      </c>
    </row>
    <row r="211" spans="1:18" s="30" customFormat="1" x14ac:dyDescent="0.2">
      <c r="A211" s="27" t="s">
        <v>221</v>
      </c>
      <c r="B211" s="28" t="s">
        <v>222</v>
      </c>
      <c r="C211" s="29">
        <v>14996</v>
      </c>
      <c r="D211" s="29">
        <v>0</v>
      </c>
      <c r="E211" s="29">
        <v>0</v>
      </c>
      <c r="F211" s="29">
        <f t="shared" si="69"/>
        <v>14996</v>
      </c>
      <c r="G211" s="29">
        <v>14996</v>
      </c>
      <c r="H211" s="29">
        <v>0</v>
      </c>
      <c r="I211" s="29">
        <v>0</v>
      </c>
      <c r="J211" s="29">
        <v>0</v>
      </c>
      <c r="K211" s="29">
        <f t="shared" si="47"/>
        <v>14996</v>
      </c>
      <c r="L211" s="29">
        <f t="shared" si="48"/>
        <v>0</v>
      </c>
      <c r="M211" s="29">
        <f t="shared" si="49"/>
        <v>14996</v>
      </c>
      <c r="N211" s="29">
        <f t="shared" si="68"/>
        <v>0</v>
      </c>
      <c r="O211" s="29">
        <f t="shared" si="51"/>
        <v>0</v>
      </c>
      <c r="P211" s="39">
        <f t="shared" si="64"/>
        <v>0</v>
      </c>
      <c r="Q211" s="39">
        <f t="shared" si="65"/>
        <v>0</v>
      </c>
      <c r="R211" s="39">
        <f t="shared" si="66"/>
        <v>0</v>
      </c>
    </row>
    <row r="212" spans="1:18" s="30" customFormat="1" x14ac:dyDescent="0.2">
      <c r="A212" s="27" t="s">
        <v>237</v>
      </c>
      <c r="B212" s="28" t="s">
        <v>238</v>
      </c>
      <c r="C212" s="29">
        <f>SUM(C213:C215)</f>
        <v>400</v>
      </c>
      <c r="D212" s="29">
        <f t="shared" ref="D212:O212" si="70">SUM(D213:D215)</f>
        <v>0</v>
      </c>
      <c r="E212" s="29">
        <f t="shared" si="70"/>
        <v>0</v>
      </c>
      <c r="F212" s="29">
        <f t="shared" si="69"/>
        <v>400</v>
      </c>
      <c r="G212" s="29">
        <f t="shared" si="70"/>
        <v>100</v>
      </c>
      <c r="H212" s="29">
        <f t="shared" si="70"/>
        <v>0</v>
      </c>
      <c r="I212" s="29">
        <f t="shared" si="70"/>
        <v>0</v>
      </c>
      <c r="J212" s="29">
        <f t="shared" si="70"/>
        <v>0</v>
      </c>
      <c r="K212" s="29">
        <f t="shared" si="47"/>
        <v>100</v>
      </c>
      <c r="L212" s="29">
        <f t="shared" si="48"/>
        <v>300</v>
      </c>
      <c r="M212" s="29">
        <f t="shared" si="49"/>
        <v>400</v>
      </c>
      <c r="N212" s="29">
        <f t="shared" si="68"/>
        <v>0</v>
      </c>
      <c r="O212" s="29">
        <f t="shared" si="51"/>
        <v>0</v>
      </c>
      <c r="P212" s="39">
        <f t="shared" si="64"/>
        <v>0</v>
      </c>
      <c r="Q212" s="39">
        <f t="shared" si="65"/>
        <v>0</v>
      </c>
      <c r="R212" s="39">
        <f t="shared" si="66"/>
        <v>0</v>
      </c>
    </row>
    <row r="213" spans="1:18" s="34" customFormat="1" hidden="1" x14ac:dyDescent="0.2">
      <c r="A213" s="31" t="s">
        <v>350</v>
      </c>
      <c r="B213" s="32" t="s">
        <v>243</v>
      </c>
      <c r="C213" s="33">
        <v>100</v>
      </c>
      <c r="D213" s="33"/>
      <c r="E213" s="33"/>
      <c r="F213" s="29">
        <f t="shared" si="69"/>
        <v>100</v>
      </c>
      <c r="G213" s="33">
        <v>100</v>
      </c>
      <c r="H213" s="33"/>
      <c r="I213" s="33">
        <v>0</v>
      </c>
      <c r="J213" s="33">
        <v>0</v>
      </c>
      <c r="K213" s="29">
        <f t="shared" si="47"/>
        <v>100</v>
      </c>
      <c r="L213" s="29">
        <f t="shared" si="48"/>
        <v>0</v>
      </c>
      <c r="M213" s="29">
        <f t="shared" si="49"/>
        <v>100</v>
      </c>
      <c r="N213" s="29">
        <f t="shared" si="68"/>
        <v>0</v>
      </c>
      <c r="O213" s="29">
        <f t="shared" si="51"/>
        <v>0</v>
      </c>
      <c r="P213" s="39">
        <f t="shared" si="64"/>
        <v>0</v>
      </c>
      <c r="Q213" s="39">
        <f t="shared" si="65"/>
        <v>0</v>
      </c>
      <c r="R213" s="39">
        <f t="shared" si="66"/>
        <v>0</v>
      </c>
    </row>
    <row r="214" spans="1:18" s="34" customFormat="1" hidden="1" x14ac:dyDescent="0.2">
      <c r="A214" s="31" t="s">
        <v>351</v>
      </c>
      <c r="B214" s="32" t="s">
        <v>244</v>
      </c>
      <c r="C214" s="33">
        <v>200</v>
      </c>
      <c r="D214" s="33"/>
      <c r="E214" s="33"/>
      <c r="F214" s="29">
        <f t="shared" si="69"/>
        <v>200</v>
      </c>
      <c r="G214" s="33">
        <v>0</v>
      </c>
      <c r="H214" s="33"/>
      <c r="I214" s="33">
        <v>0</v>
      </c>
      <c r="J214" s="33">
        <v>0</v>
      </c>
      <c r="K214" s="29">
        <f t="shared" si="47"/>
        <v>0</v>
      </c>
      <c r="L214" s="29">
        <f t="shared" si="48"/>
        <v>200</v>
      </c>
      <c r="M214" s="29">
        <f t="shared" si="49"/>
        <v>200</v>
      </c>
      <c r="N214" s="29">
        <f t="shared" si="68"/>
        <v>0</v>
      </c>
      <c r="O214" s="29">
        <f t="shared" si="51"/>
        <v>0</v>
      </c>
      <c r="P214" s="39" t="e">
        <f t="shared" si="64"/>
        <v>#DIV/0!</v>
      </c>
      <c r="Q214" s="39">
        <f t="shared" si="65"/>
        <v>0</v>
      </c>
      <c r="R214" s="39">
        <f t="shared" si="66"/>
        <v>0</v>
      </c>
    </row>
    <row r="215" spans="1:18" s="34" customFormat="1" hidden="1" x14ac:dyDescent="0.2">
      <c r="A215" s="31" t="s">
        <v>352</v>
      </c>
      <c r="B215" s="32" t="s">
        <v>245</v>
      </c>
      <c r="C215" s="33">
        <v>100</v>
      </c>
      <c r="D215" s="33"/>
      <c r="E215" s="33"/>
      <c r="F215" s="29">
        <f t="shared" si="69"/>
        <v>100</v>
      </c>
      <c r="G215" s="33">
        <v>0</v>
      </c>
      <c r="H215" s="33"/>
      <c r="I215" s="33">
        <v>0</v>
      </c>
      <c r="J215" s="33">
        <v>0</v>
      </c>
      <c r="K215" s="29">
        <f t="shared" si="47"/>
        <v>0</v>
      </c>
      <c r="L215" s="29">
        <f t="shared" si="48"/>
        <v>100</v>
      </c>
      <c r="M215" s="29">
        <f t="shared" si="49"/>
        <v>100</v>
      </c>
      <c r="N215" s="29">
        <f t="shared" si="68"/>
        <v>0</v>
      </c>
      <c r="O215" s="29">
        <f t="shared" si="51"/>
        <v>0</v>
      </c>
      <c r="P215" s="39" t="e">
        <f t="shared" si="64"/>
        <v>#DIV/0!</v>
      </c>
      <c r="Q215" s="39">
        <f t="shared" si="65"/>
        <v>0</v>
      </c>
      <c r="R215" s="39">
        <f t="shared" si="66"/>
        <v>0</v>
      </c>
    </row>
    <row r="216" spans="1:18" s="38" customFormat="1" ht="23.25" customHeight="1" x14ac:dyDescent="0.2">
      <c r="A216" s="40"/>
      <c r="B216" s="36" t="s">
        <v>353</v>
      </c>
      <c r="C216" s="25">
        <f>SUM(C217:C220)</f>
        <v>2460184</v>
      </c>
      <c r="D216" s="25">
        <f t="shared" ref="D216:O216" si="71">SUM(D217:D220)</f>
        <v>0</v>
      </c>
      <c r="E216" s="25">
        <f t="shared" si="71"/>
        <v>0</v>
      </c>
      <c r="F216" s="25">
        <f t="shared" si="71"/>
        <v>2460184</v>
      </c>
      <c r="G216" s="25">
        <f t="shared" si="71"/>
        <v>1336942</v>
      </c>
      <c r="H216" s="25">
        <f t="shared" si="71"/>
        <v>0</v>
      </c>
      <c r="I216" s="25">
        <f t="shared" si="71"/>
        <v>1063974.51</v>
      </c>
      <c r="J216" s="25">
        <f t="shared" si="71"/>
        <v>1063974.51</v>
      </c>
      <c r="K216" s="25">
        <f t="shared" si="71"/>
        <v>272967.48999999993</v>
      </c>
      <c r="L216" s="25">
        <f t="shared" si="71"/>
        <v>1123242</v>
      </c>
      <c r="M216" s="25">
        <f t="shared" si="71"/>
        <v>1396209.4899999998</v>
      </c>
      <c r="N216" s="25">
        <f t="shared" si="71"/>
        <v>0</v>
      </c>
      <c r="O216" s="25">
        <f t="shared" si="71"/>
        <v>1063974.51</v>
      </c>
      <c r="P216" s="37">
        <f t="shared" si="64"/>
        <v>79.582697678732501</v>
      </c>
      <c r="Q216" s="37">
        <f t="shared" si="65"/>
        <v>43.247761549542638</v>
      </c>
      <c r="R216" s="37">
        <f t="shared" si="66"/>
        <v>43.247761549542638</v>
      </c>
    </row>
    <row r="217" spans="1:18" s="30" customFormat="1" x14ac:dyDescent="0.2">
      <c r="A217" s="27" t="s">
        <v>261</v>
      </c>
      <c r="B217" s="28" t="s">
        <v>262</v>
      </c>
      <c r="C217" s="29">
        <v>1343972</v>
      </c>
      <c r="D217" s="29">
        <v>0</v>
      </c>
      <c r="E217" s="29">
        <v>0</v>
      </c>
      <c r="F217" s="29">
        <f t="shared" si="69"/>
        <v>1343972</v>
      </c>
      <c r="G217" s="29">
        <v>518461</v>
      </c>
      <c r="H217" s="29">
        <v>0</v>
      </c>
      <c r="I217" s="29">
        <v>374101.59</v>
      </c>
      <c r="J217" s="29">
        <v>374101.59</v>
      </c>
      <c r="K217" s="29">
        <f t="shared" ref="K217:K251" si="72">+G217-J217</f>
        <v>144359.40999999997</v>
      </c>
      <c r="L217" s="29">
        <f t="shared" ref="L217:L253" si="73">+F217-G217</f>
        <v>825511</v>
      </c>
      <c r="M217" s="29">
        <f t="shared" ref="M217:M253" si="74">+F217-J217</f>
        <v>969870.40999999992</v>
      </c>
      <c r="N217" s="29">
        <f t="shared" ref="N217:O224" si="75">SUM(N218:N222)</f>
        <v>0</v>
      </c>
      <c r="O217" s="29">
        <f t="shared" ref="O217:O251" si="76">+J217-N217</f>
        <v>374101.59</v>
      </c>
      <c r="P217" s="39">
        <f t="shared" si="64"/>
        <v>72.156167966346558</v>
      </c>
      <c r="Q217" s="39">
        <f t="shared" si="65"/>
        <v>27.835519638802005</v>
      </c>
      <c r="R217" s="39">
        <f t="shared" si="66"/>
        <v>27.835519638802005</v>
      </c>
    </row>
    <row r="218" spans="1:18" s="30" customFormat="1" x14ac:dyDescent="0.2">
      <c r="A218" s="27" t="s">
        <v>263</v>
      </c>
      <c r="B218" s="28" t="s">
        <v>264</v>
      </c>
      <c r="C218" s="29">
        <v>100</v>
      </c>
      <c r="D218" s="29">
        <v>0</v>
      </c>
      <c r="E218" s="29">
        <v>0</v>
      </c>
      <c r="F218" s="29">
        <f t="shared" si="69"/>
        <v>100</v>
      </c>
      <c r="G218" s="29">
        <v>0</v>
      </c>
      <c r="H218" s="29">
        <v>0</v>
      </c>
      <c r="I218" s="29">
        <v>0</v>
      </c>
      <c r="J218" s="29">
        <v>0</v>
      </c>
      <c r="K218" s="29">
        <f t="shared" si="72"/>
        <v>0</v>
      </c>
      <c r="L218" s="29">
        <f t="shared" si="73"/>
        <v>100</v>
      </c>
      <c r="M218" s="29">
        <f t="shared" si="74"/>
        <v>100</v>
      </c>
      <c r="N218" s="29">
        <f t="shared" si="75"/>
        <v>0</v>
      </c>
      <c r="O218" s="29">
        <f t="shared" si="76"/>
        <v>0</v>
      </c>
      <c r="P218" s="39">
        <v>0</v>
      </c>
      <c r="Q218" s="39">
        <f t="shared" si="65"/>
        <v>0</v>
      </c>
      <c r="R218" s="39">
        <f t="shared" si="66"/>
        <v>0</v>
      </c>
    </row>
    <row r="219" spans="1:18" s="30" customFormat="1" x14ac:dyDescent="0.2">
      <c r="A219" s="27" t="s">
        <v>271</v>
      </c>
      <c r="B219" s="28" t="s">
        <v>272</v>
      </c>
      <c r="C219" s="29">
        <v>425622</v>
      </c>
      <c r="D219" s="29">
        <v>0</v>
      </c>
      <c r="E219" s="29"/>
      <c r="F219" s="29">
        <f t="shared" si="69"/>
        <v>425622</v>
      </c>
      <c r="G219" s="29">
        <v>128191</v>
      </c>
      <c r="H219" s="29">
        <v>0</v>
      </c>
      <c r="I219" s="29">
        <v>0</v>
      </c>
      <c r="J219" s="29">
        <v>0</v>
      </c>
      <c r="K219" s="29">
        <f t="shared" si="72"/>
        <v>128191</v>
      </c>
      <c r="L219" s="29">
        <f t="shared" si="73"/>
        <v>297431</v>
      </c>
      <c r="M219" s="29">
        <f t="shared" si="74"/>
        <v>425622</v>
      </c>
      <c r="N219" s="29">
        <f t="shared" si="75"/>
        <v>0</v>
      </c>
      <c r="O219" s="29">
        <f t="shared" si="76"/>
        <v>0</v>
      </c>
      <c r="P219" s="39">
        <f t="shared" si="64"/>
        <v>0</v>
      </c>
      <c r="Q219" s="39">
        <f t="shared" si="65"/>
        <v>0</v>
      </c>
      <c r="R219" s="39">
        <f t="shared" si="66"/>
        <v>0</v>
      </c>
    </row>
    <row r="220" spans="1:18" s="30" customFormat="1" x14ac:dyDescent="0.2">
      <c r="A220" s="27" t="s">
        <v>275</v>
      </c>
      <c r="B220" s="28" t="s">
        <v>276</v>
      </c>
      <c r="C220" s="29">
        <f>SUM(C221:C224)</f>
        <v>690490</v>
      </c>
      <c r="D220" s="29">
        <f t="shared" ref="D220:O220" si="77">SUM(D221:D224)</f>
        <v>0</v>
      </c>
      <c r="E220" s="29">
        <f t="shared" si="77"/>
        <v>0</v>
      </c>
      <c r="F220" s="29">
        <f t="shared" si="69"/>
        <v>690490</v>
      </c>
      <c r="G220" s="29">
        <f t="shared" si="77"/>
        <v>690290</v>
      </c>
      <c r="H220" s="29">
        <f t="shared" si="77"/>
        <v>0</v>
      </c>
      <c r="I220" s="29">
        <f t="shared" si="77"/>
        <v>689872.92</v>
      </c>
      <c r="J220" s="29">
        <f t="shared" si="77"/>
        <v>689872.92</v>
      </c>
      <c r="K220" s="29">
        <f t="shared" si="72"/>
        <v>417.07999999995809</v>
      </c>
      <c r="L220" s="29">
        <f t="shared" si="73"/>
        <v>200</v>
      </c>
      <c r="M220" s="29">
        <f t="shared" si="74"/>
        <v>617.07999999995809</v>
      </c>
      <c r="N220" s="29">
        <f t="shared" si="75"/>
        <v>0</v>
      </c>
      <c r="O220" s="29">
        <f t="shared" si="76"/>
        <v>689872.92</v>
      </c>
      <c r="P220" s="39">
        <f t="shared" si="64"/>
        <v>99.939579017514376</v>
      </c>
      <c r="Q220" s="39">
        <f t="shared" si="65"/>
        <v>99.910631580471843</v>
      </c>
      <c r="R220" s="39">
        <f t="shared" si="66"/>
        <v>99.910631580471843</v>
      </c>
    </row>
    <row r="221" spans="1:18" s="34" customFormat="1" hidden="1" x14ac:dyDescent="0.2">
      <c r="A221" s="31" t="s">
        <v>279</v>
      </c>
      <c r="B221" s="32" t="s">
        <v>280</v>
      </c>
      <c r="C221" s="33">
        <v>100</v>
      </c>
      <c r="D221" s="33"/>
      <c r="E221" s="33"/>
      <c r="F221" s="29">
        <f t="shared" si="69"/>
        <v>100</v>
      </c>
      <c r="G221" s="33">
        <v>0</v>
      </c>
      <c r="H221" s="33"/>
      <c r="I221" s="33">
        <v>0</v>
      </c>
      <c r="J221" s="33">
        <v>0</v>
      </c>
      <c r="K221" s="29">
        <f t="shared" si="72"/>
        <v>0</v>
      </c>
      <c r="L221" s="29">
        <f t="shared" si="73"/>
        <v>100</v>
      </c>
      <c r="M221" s="29">
        <f t="shared" si="74"/>
        <v>100</v>
      </c>
      <c r="N221" s="29">
        <f t="shared" si="75"/>
        <v>0</v>
      </c>
      <c r="O221" s="29">
        <f t="shared" si="76"/>
        <v>0</v>
      </c>
      <c r="P221" s="39" t="e">
        <f t="shared" si="64"/>
        <v>#DIV/0!</v>
      </c>
      <c r="Q221" s="39">
        <f t="shared" si="65"/>
        <v>0</v>
      </c>
      <c r="R221" s="39">
        <f t="shared" si="66"/>
        <v>0</v>
      </c>
    </row>
    <row r="222" spans="1:18" s="34" customFormat="1" hidden="1" x14ac:dyDescent="0.2">
      <c r="A222" s="31" t="s">
        <v>281</v>
      </c>
      <c r="B222" s="32" t="s">
        <v>282</v>
      </c>
      <c r="C222" s="33">
        <v>18595</v>
      </c>
      <c r="D222" s="33"/>
      <c r="E222" s="33"/>
      <c r="F222" s="29">
        <f t="shared" si="69"/>
        <v>18595</v>
      </c>
      <c r="G222" s="33">
        <v>18495</v>
      </c>
      <c r="H222" s="33"/>
      <c r="I222" s="33">
        <v>18494.919999999998</v>
      </c>
      <c r="J222" s="33">
        <v>18494.919999999998</v>
      </c>
      <c r="K222" s="29">
        <f t="shared" si="72"/>
        <v>8.000000000174623E-2</v>
      </c>
      <c r="L222" s="29">
        <f t="shared" si="73"/>
        <v>100</v>
      </c>
      <c r="M222" s="29">
        <f t="shared" si="74"/>
        <v>100.08000000000175</v>
      </c>
      <c r="N222" s="29">
        <f t="shared" si="75"/>
        <v>0</v>
      </c>
      <c r="O222" s="29">
        <f t="shared" si="76"/>
        <v>18494.919999999998</v>
      </c>
      <c r="P222" s="39">
        <f t="shared" si="64"/>
        <v>99.999567450662326</v>
      </c>
      <c r="Q222" s="39">
        <f t="shared" si="65"/>
        <v>99.461790803979554</v>
      </c>
      <c r="R222" s="39">
        <f t="shared" si="66"/>
        <v>99.461790803979554</v>
      </c>
    </row>
    <row r="223" spans="1:18" s="34" customFormat="1" hidden="1" x14ac:dyDescent="0.2">
      <c r="A223" s="31" t="s">
        <v>283</v>
      </c>
      <c r="B223" s="32" t="s">
        <v>284</v>
      </c>
      <c r="C223" s="33">
        <v>100</v>
      </c>
      <c r="D223" s="33"/>
      <c r="E223" s="33"/>
      <c r="F223" s="29">
        <f t="shared" si="69"/>
        <v>100</v>
      </c>
      <c r="G223" s="33">
        <v>100</v>
      </c>
      <c r="H223" s="33"/>
      <c r="I223" s="33">
        <v>0</v>
      </c>
      <c r="J223" s="33">
        <v>0</v>
      </c>
      <c r="K223" s="29">
        <f t="shared" si="72"/>
        <v>100</v>
      </c>
      <c r="L223" s="29">
        <f t="shared" si="73"/>
        <v>0</v>
      </c>
      <c r="M223" s="29">
        <f t="shared" si="74"/>
        <v>100</v>
      </c>
      <c r="N223" s="29">
        <f t="shared" si="75"/>
        <v>0</v>
      </c>
      <c r="O223" s="29">
        <f t="shared" si="76"/>
        <v>0</v>
      </c>
      <c r="P223" s="39">
        <f t="shared" si="64"/>
        <v>0</v>
      </c>
      <c r="Q223" s="39">
        <f t="shared" si="65"/>
        <v>0</v>
      </c>
      <c r="R223" s="39">
        <f t="shared" si="66"/>
        <v>0</v>
      </c>
    </row>
    <row r="224" spans="1:18" s="34" customFormat="1" hidden="1" x14ac:dyDescent="0.2">
      <c r="A224" s="31" t="s">
        <v>287</v>
      </c>
      <c r="B224" s="32" t="s">
        <v>288</v>
      </c>
      <c r="C224" s="33">
        <v>671695</v>
      </c>
      <c r="D224" s="33"/>
      <c r="E224" s="33"/>
      <c r="F224" s="29">
        <f t="shared" si="69"/>
        <v>671695</v>
      </c>
      <c r="G224" s="33">
        <v>671695</v>
      </c>
      <c r="H224" s="33"/>
      <c r="I224" s="33">
        <v>671378</v>
      </c>
      <c r="J224" s="33">
        <v>671378</v>
      </c>
      <c r="K224" s="29">
        <f t="shared" si="72"/>
        <v>317</v>
      </c>
      <c r="L224" s="29">
        <f t="shared" si="73"/>
        <v>0</v>
      </c>
      <c r="M224" s="29">
        <f t="shared" si="74"/>
        <v>317</v>
      </c>
      <c r="N224" s="29">
        <f t="shared" si="75"/>
        <v>0</v>
      </c>
      <c r="O224" s="29">
        <f t="shared" si="76"/>
        <v>671378</v>
      </c>
      <c r="P224" s="39">
        <f t="shared" si="64"/>
        <v>99.952805961038862</v>
      </c>
      <c r="Q224" s="39">
        <f t="shared" si="65"/>
        <v>99.952805961038862</v>
      </c>
      <c r="R224" s="39">
        <f t="shared" si="66"/>
        <v>99.952805961038862</v>
      </c>
    </row>
    <row r="225" spans="1:18" s="38" customFormat="1" ht="22.5" customHeight="1" x14ac:dyDescent="0.2">
      <c r="A225" s="40"/>
      <c r="B225" s="36" t="s">
        <v>354</v>
      </c>
      <c r="C225" s="25">
        <f>SUM(C226:C227)</f>
        <v>3900000</v>
      </c>
      <c r="D225" s="25">
        <f t="shared" ref="D225:O225" si="78">SUM(D226:D227)</f>
        <v>0</v>
      </c>
      <c r="E225" s="25">
        <f t="shared" si="78"/>
        <v>0</v>
      </c>
      <c r="F225" s="25">
        <f t="shared" si="78"/>
        <v>3900000</v>
      </c>
      <c r="G225" s="25">
        <f t="shared" si="78"/>
        <v>0</v>
      </c>
      <c r="H225" s="25">
        <f t="shared" si="78"/>
        <v>0</v>
      </c>
      <c r="I225" s="25">
        <f t="shared" si="78"/>
        <v>0</v>
      </c>
      <c r="J225" s="25">
        <f t="shared" si="78"/>
        <v>0</v>
      </c>
      <c r="K225" s="25">
        <f t="shared" si="78"/>
        <v>0</v>
      </c>
      <c r="L225" s="25">
        <f t="shared" si="78"/>
        <v>3900000</v>
      </c>
      <c r="M225" s="25">
        <f t="shared" si="78"/>
        <v>3900000</v>
      </c>
      <c r="N225" s="25">
        <f t="shared" si="78"/>
        <v>0</v>
      </c>
      <c r="O225" s="25">
        <f t="shared" si="78"/>
        <v>0</v>
      </c>
      <c r="P225" s="37">
        <v>0</v>
      </c>
      <c r="Q225" s="37">
        <f t="shared" si="65"/>
        <v>0</v>
      </c>
      <c r="R225" s="37">
        <f t="shared" si="66"/>
        <v>0</v>
      </c>
    </row>
    <row r="226" spans="1:18" s="30" customFormat="1" x14ac:dyDescent="0.2">
      <c r="A226" s="27" t="s">
        <v>355</v>
      </c>
      <c r="B226" s="28" t="s">
        <v>356</v>
      </c>
      <c r="C226" s="29">
        <v>100000</v>
      </c>
      <c r="D226" s="29">
        <v>0</v>
      </c>
      <c r="E226" s="29">
        <v>0</v>
      </c>
      <c r="F226" s="29">
        <f t="shared" si="69"/>
        <v>100000</v>
      </c>
      <c r="G226" s="29">
        <v>0</v>
      </c>
      <c r="H226" s="29">
        <v>0</v>
      </c>
      <c r="I226" s="29">
        <v>0</v>
      </c>
      <c r="J226" s="29">
        <v>0</v>
      </c>
      <c r="K226" s="29">
        <f t="shared" si="72"/>
        <v>0</v>
      </c>
      <c r="L226" s="29">
        <f t="shared" si="73"/>
        <v>100000</v>
      </c>
      <c r="M226" s="29">
        <f t="shared" si="74"/>
        <v>100000</v>
      </c>
      <c r="N226" s="29">
        <f t="shared" ref="N226:O227" si="79">SUM(N227:N231)</f>
        <v>0</v>
      </c>
      <c r="O226" s="29">
        <f t="shared" si="76"/>
        <v>0</v>
      </c>
      <c r="P226" s="39">
        <v>0</v>
      </c>
      <c r="Q226" s="39">
        <f t="shared" si="65"/>
        <v>0</v>
      </c>
      <c r="R226" s="39">
        <f t="shared" si="66"/>
        <v>0</v>
      </c>
    </row>
    <row r="227" spans="1:18" s="30" customFormat="1" x14ac:dyDescent="0.2">
      <c r="A227" s="27" t="s">
        <v>357</v>
      </c>
      <c r="B227" s="28" t="s">
        <v>358</v>
      </c>
      <c r="C227" s="29">
        <v>3800000</v>
      </c>
      <c r="D227" s="29">
        <v>0</v>
      </c>
      <c r="E227" s="29">
        <v>0</v>
      </c>
      <c r="F227" s="29">
        <f t="shared" si="69"/>
        <v>3800000</v>
      </c>
      <c r="G227" s="29">
        <v>0</v>
      </c>
      <c r="H227" s="29">
        <v>0</v>
      </c>
      <c r="I227" s="29">
        <v>0</v>
      </c>
      <c r="J227" s="29">
        <v>0</v>
      </c>
      <c r="K227" s="29">
        <f t="shared" si="72"/>
        <v>0</v>
      </c>
      <c r="L227" s="29">
        <f t="shared" si="73"/>
        <v>3800000</v>
      </c>
      <c r="M227" s="29">
        <f t="shared" si="74"/>
        <v>3800000</v>
      </c>
      <c r="N227" s="29">
        <f t="shared" si="79"/>
        <v>0</v>
      </c>
      <c r="O227" s="29">
        <f t="shared" si="76"/>
        <v>0</v>
      </c>
      <c r="P227" s="39">
        <v>0</v>
      </c>
      <c r="Q227" s="39">
        <f t="shared" si="65"/>
        <v>0</v>
      </c>
      <c r="R227" s="39">
        <f t="shared" si="66"/>
        <v>0</v>
      </c>
    </row>
    <row r="228" spans="1:18" s="38" customFormat="1" ht="22.5" customHeight="1" x14ac:dyDescent="0.2">
      <c r="A228" s="40"/>
      <c r="B228" s="36" t="s">
        <v>359</v>
      </c>
      <c r="C228" s="25">
        <f>SUM(C229:C241)</f>
        <v>132471169</v>
      </c>
      <c r="D228" s="25">
        <f t="shared" ref="D228:O228" si="80">SUM(D229:D241)</f>
        <v>0</v>
      </c>
      <c r="E228" s="25">
        <f t="shared" si="80"/>
        <v>0</v>
      </c>
      <c r="F228" s="25">
        <f t="shared" si="80"/>
        <v>132471169</v>
      </c>
      <c r="G228" s="25">
        <f t="shared" si="80"/>
        <v>23884199</v>
      </c>
      <c r="H228" s="25">
        <f t="shared" si="80"/>
        <v>0</v>
      </c>
      <c r="I228" s="25">
        <f t="shared" si="80"/>
        <v>144490.35</v>
      </c>
      <c r="J228" s="25">
        <f t="shared" si="80"/>
        <v>144490.35</v>
      </c>
      <c r="K228" s="25">
        <f t="shared" si="80"/>
        <v>23739708.649999999</v>
      </c>
      <c r="L228" s="25">
        <f t="shared" si="80"/>
        <v>108586970</v>
      </c>
      <c r="M228" s="25">
        <f t="shared" si="80"/>
        <v>132326678.65000001</v>
      </c>
      <c r="N228" s="25">
        <f t="shared" si="80"/>
        <v>0</v>
      </c>
      <c r="O228" s="25">
        <f t="shared" si="80"/>
        <v>144490.35</v>
      </c>
      <c r="P228" s="37">
        <f t="shared" si="64"/>
        <v>0.60496209230211151</v>
      </c>
      <c r="Q228" s="37">
        <f t="shared" si="65"/>
        <v>0.10907305422812416</v>
      </c>
      <c r="R228" s="37">
        <f t="shared" si="66"/>
        <v>0.10907305422812416</v>
      </c>
    </row>
    <row r="229" spans="1:18" s="30" customFormat="1" x14ac:dyDescent="0.2">
      <c r="A229" s="27" t="s">
        <v>360</v>
      </c>
      <c r="B229" s="28" t="s">
        <v>361</v>
      </c>
      <c r="C229" s="29">
        <v>5846490</v>
      </c>
      <c r="D229" s="29">
        <v>0</v>
      </c>
      <c r="E229" s="29">
        <v>0</v>
      </c>
      <c r="F229" s="29">
        <f t="shared" si="69"/>
        <v>5846490</v>
      </c>
      <c r="G229" s="29">
        <v>0</v>
      </c>
      <c r="H229" s="29">
        <v>0</v>
      </c>
      <c r="I229" s="29">
        <v>0</v>
      </c>
      <c r="J229" s="29">
        <v>0</v>
      </c>
      <c r="K229" s="29">
        <f t="shared" si="72"/>
        <v>0</v>
      </c>
      <c r="L229" s="29">
        <f t="shared" si="73"/>
        <v>5846490</v>
      </c>
      <c r="M229" s="29">
        <f t="shared" si="74"/>
        <v>5846490</v>
      </c>
      <c r="N229" s="29">
        <f t="shared" ref="N229:O244" si="81">SUM(N230:N234)</f>
        <v>0</v>
      </c>
      <c r="O229" s="29">
        <f t="shared" si="76"/>
        <v>0</v>
      </c>
      <c r="P229" s="39">
        <v>0</v>
      </c>
      <c r="Q229" s="39">
        <f t="shared" si="65"/>
        <v>0</v>
      </c>
      <c r="R229" s="39">
        <f t="shared" si="66"/>
        <v>0</v>
      </c>
    </row>
    <row r="230" spans="1:18" s="30" customFormat="1" x14ac:dyDescent="0.2">
      <c r="A230" s="27" t="s">
        <v>362</v>
      </c>
      <c r="B230" s="28" t="s">
        <v>363</v>
      </c>
      <c r="C230" s="29">
        <v>42310</v>
      </c>
      <c r="D230" s="29">
        <v>0</v>
      </c>
      <c r="E230" s="29">
        <v>0</v>
      </c>
      <c r="F230" s="29">
        <f t="shared" si="69"/>
        <v>42310</v>
      </c>
      <c r="G230" s="29">
        <v>0</v>
      </c>
      <c r="H230" s="29">
        <v>0</v>
      </c>
      <c r="I230" s="29">
        <v>0</v>
      </c>
      <c r="J230" s="29">
        <v>0</v>
      </c>
      <c r="K230" s="29">
        <f t="shared" si="72"/>
        <v>0</v>
      </c>
      <c r="L230" s="29">
        <f t="shared" si="73"/>
        <v>42310</v>
      </c>
      <c r="M230" s="29">
        <f t="shared" si="74"/>
        <v>42310</v>
      </c>
      <c r="N230" s="29">
        <f t="shared" si="81"/>
        <v>0</v>
      </c>
      <c r="O230" s="29">
        <f t="shared" si="76"/>
        <v>0</v>
      </c>
      <c r="P230" s="39">
        <v>0</v>
      </c>
      <c r="Q230" s="39">
        <f t="shared" si="65"/>
        <v>0</v>
      </c>
      <c r="R230" s="39">
        <f t="shared" si="66"/>
        <v>0</v>
      </c>
    </row>
    <row r="231" spans="1:18" s="30" customFormat="1" x14ac:dyDescent="0.2">
      <c r="A231" s="27" t="s">
        <v>364</v>
      </c>
      <c r="B231" s="28" t="s">
        <v>365</v>
      </c>
      <c r="C231" s="29">
        <v>25000</v>
      </c>
      <c r="D231" s="29">
        <v>0</v>
      </c>
      <c r="E231" s="29">
        <v>0</v>
      </c>
      <c r="F231" s="29">
        <f t="shared" si="69"/>
        <v>25000</v>
      </c>
      <c r="G231" s="29">
        <v>0</v>
      </c>
      <c r="H231" s="29">
        <v>0</v>
      </c>
      <c r="I231" s="29">
        <v>0</v>
      </c>
      <c r="J231" s="29">
        <v>0</v>
      </c>
      <c r="K231" s="29">
        <f t="shared" si="72"/>
        <v>0</v>
      </c>
      <c r="L231" s="29">
        <f t="shared" si="73"/>
        <v>25000</v>
      </c>
      <c r="M231" s="29">
        <f t="shared" si="74"/>
        <v>25000</v>
      </c>
      <c r="N231" s="29">
        <f t="shared" si="81"/>
        <v>0</v>
      </c>
      <c r="O231" s="29">
        <f t="shared" si="76"/>
        <v>0</v>
      </c>
      <c r="P231" s="39">
        <v>0</v>
      </c>
      <c r="Q231" s="39">
        <f t="shared" si="65"/>
        <v>0</v>
      </c>
      <c r="R231" s="39">
        <f t="shared" si="66"/>
        <v>0</v>
      </c>
    </row>
    <row r="232" spans="1:18" s="30" customFormat="1" x14ac:dyDescent="0.2">
      <c r="A232" s="27" t="s">
        <v>366</v>
      </c>
      <c r="B232" s="28" t="s">
        <v>367</v>
      </c>
      <c r="C232" s="29">
        <v>1201262</v>
      </c>
      <c r="D232" s="29">
        <v>0</v>
      </c>
      <c r="E232" s="29">
        <v>0</v>
      </c>
      <c r="F232" s="29">
        <f t="shared" si="69"/>
        <v>1201262</v>
      </c>
      <c r="G232" s="29">
        <v>0</v>
      </c>
      <c r="H232" s="29">
        <v>0</v>
      </c>
      <c r="I232" s="29">
        <v>0</v>
      </c>
      <c r="J232" s="29">
        <v>0</v>
      </c>
      <c r="K232" s="29">
        <f t="shared" si="72"/>
        <v>0</v>
      </c>
      <c r="L232" s="29">
        <f t="shared" si="73"/>
        <v>1201262</v>
      </c>
      <c r="M232" s="29">
        <f t="shared" si="74"/>
        <v>1201262</v>
      </c>
      <c r="N232" s="29">
        <f t="shared" si="81"/>
        <v>0</v>
      </c>
      <c r="O232" s="29">
        <f t="shared" si="76"/>
        <v>0</v>
      </c>
      <c r="P232" s="39">
        <v>0</v>
      </c>
      <c r="Q232" s="39">
        <f t="shared" si="65"/>
        <v>0</v>
      </c>
      <c r="R232" s="39">
        <f t="shared" si="66"/>
        <v>0</v>
      </c>
    </row>
    <row r="233" spans="1:18" s="30" customFormat="1" x14ac:dyDescent="0.2">
      <c r="A233" s="27" t="s">
        <v>368</v>
      </c>
      <c r="B233" s="28" t="s">
        <v>369</v>
      </c>
      <c r="C233" s="29">
        <v>459399</v>
      </c>
      <c r="D233" s="29">
        <v>0</v>
      </c>
      <c r="E233" s="29">
        <v>0</v>
      </c>
      <c r="F233" s="29">
        <f t="shared" si="69"/>
        <v>459399</v>
      </c>
      <c r="G233" s="29">
        <v>0</v>
      </c>
      <c r="H233" s="29">
        <v>0</v>
      </c>
      <c r="I233" s="29">
        <v>0</v>
      </c>
      <c r="J233" s="29">
        <v>0</v>
      </c>
      <c r="K233" s="29">
        <f t="shared" si="72"/>
        <v>0</v>
      </c>
      <c r="L233" s="29">
        <f t="shared" si="73"/>
        <v>459399</v>
      </c>
      <c r="M233" s="29">
        <f t="shared" si="74"/>
        <v>459399</v>
      </c>
      <c r="N233" s="29">
        <f t="shared" si="81"/>
        <v>0</v>
      </c>
      <c r="O233" s="29">
        <f t="shared" si="76"/>
        <v>0</v>
      </c>
      <c r="P233" s="39">
        <v>0</v>
      </c>
      <c r="Q233" s="39">
        <f t="shared" si="65"/>
        <v>0</v>
      </c>
      <c r="R233" s="39">
        <f t="shared" si="66"/>
        <v>0</v>
      </c>
    </row>
    <row r="234" spans="1:18" s="30" customFormat="1" x14ac:dyDescent="0.2">
      <c r="A234" s="27" t="s">
        <v>370</v>
      </c>
      <c r="B234" s="28" t="s">
        <v>371</v>
      </c>
      <c r="C234" s="29">
        <v>25000</v>
      </c>
      <c r="D234" s="29">
        <v>0</v>
      </c>
      <c r="E234" s="29">
        <v>0</v>
      </c>
      <c r="F234" s="29">
        <f t="shared" si="69"/>
        <v>25000</v>
      </c>
      <c r="G234" s="29">
        <v>0</v>
      </c>
      <c r="H234" s="29">
        <v>0</v>
      </c>
      <c r="I234" s="29">
        <v>0</v>
      </c>
      <c r="J234" s="29">
        <v>0</v>
      </c>
      <c r="K234" s="29">
        <f t="shared" si="72"/>
        <v>0</v>
      </c>
      <c r="L234" s="29">
        <f t="shared" si="73"/>
        <v>25000</v>
      </c>
      <c r="M234" s="29">
        <f t="shared" si="74"/>
        <v>25000</v>
      </c>
      <c r="N234" s="29">
        <f t="shared" si="81"/>
        <v>0</v>
      </c>
      <c r="O234" s="29">
        <f t="shared" si="76"/>
        <v>0</v>
      </c>
      <c r="P234" s="39">
        <v>0</v>
      </c>
      <c r="Q234" s="39">
        <f t="shared" si="65"/>
        <v>0</v>
      </c>
      <c r="R234" s="39">
        <f t="shared" si="66"/>
        <v>0</v>
      </c>
    </row>
    <row r="235" spans="1:18" s="30" customFormat="1" x14ac:dyDescent="0.2">
      <c r="A235" s="27" t="s">
        <v>372</v>
      </c>
      <c r="B235" s="28" t="s">
        <v>373</v>
      </c>
      <c r="C235" s="29">
        <v>62538415</v>
      </c>
      <c r="D235" s="29">
        <v>0</v>
      </c>
      <c r="E235" s="29">
        <v>0</v>
      </c>
      <c r="F235" s="29">
        <f t="shared" si="69"/>
        <v>62538415</v>
      </c>
      <c r="G235" s="29">
        <v>7509984</v>
      </c>
      <c r="H235" s="29">
        <v>0</v>
      </c>
      <c r="I235" s="29">
        <v>0</v>
      </c>
      <c r="J235" s="29">
        <v>0</v>
      </c>
      <c r="K235" s="29">
        <f t="shared" si="72"/>
        <v>7509984</v>
      </c>
      <c r="L235" s="29">
        <f t="shared" si="73"/>
        <v>55028431</v>
      </c>
      <c r="M235" s="29">
        <f t="shared" si="74"/>
        <v>62538415</v>
      </c>
      <c r="N235" s="29">
        <f t="shared" si="81"/>
        <v>0</v>
      </c>
      <c r="O235" s="29">
        <f t="shared" si="76"/>
        <v>0</v>
      </c>
      <c r="P235" s="39">
        <f t="shared" si="64"/>
        <v>0</v>
      </c>
      <c r="Q235" s="39">
        <f t="shared" si="65"/>
        <v>0</v>
      </c>
      <c r="R235" s="39">
        <f t="shared" si="66"/>
        <v>0</v>
      </c>
    </row>
    <row r="236" spans="1:18" s="30" customFormat="1" x14ac:dyDescent="0.2">
      <c r="A236" s="27" t="s">
        <v>374</v>
      </c>
      <c r="B236" s="28" t="s">
        <v>375</v>
      </c>
      <c r="C236" s="29">
        <v>385897</v>
      </c>
      <c r="D236" s="29">
        <v>0</v>
      </c>
      <c r="E236" s="29">
        <v>0</v>
      </c>
      <c r="F236" s="29">
        <f t="shared" si="69"/>
        <v>385897</v>
      </c>
      <c r="G236" s="29">
        <v>0</v>
      </c>
      <c r="H236" s="29">
        <v>0</v>
      </c>
      <c r="I236" s="29">
        <v>0</v>
      </c>
      <c r="J236" s="29">
        <v>0</v>
      </c>
      <c r="K236" s="29">
        <f t="shared" si="72"/>
        <v>0</v>
      </c>
      <c r="L236" s="29">
        <f t="shared" si="73"/>
        <v>385897</v>
      </c>
      <c r="M236" s="29">
        <f t="shared" si="74"/>
        <v>385897</v>
      </c>
      <c r="N236" s="29">
        <f t="shared" si="81"/>
        <v>0</v>
      </c>
      <c r="O236" s="29">
        <f t="shared" si="76"/>
        <v>0</v>
      </c>
      <c r="P236" s="39">
        <v>0</v>
      </c>
      <c r="Q236" s="39">
        <f t="shared" si="65"/>
        <v>0</v>
      </c>
      <c r="R236" s="39">
        <f t="shared" si="66"/>
        <v>0</v>
      </c>
    </row>
    <row r="237" spans="1:18" s="30" customFormat="1" x14ac:dyDescent="0.2">
      <c r="A237" s="27" t="s">
        <v>376</v>
      </c>
      <c r="B237" s="28" t="s">
        <v>377</v>
      </c>
      <c r="C237" s="29">
        <v>7082293</v>
      </c>
      <c r="D237" s="29">
        <v>0</v>
      </c>
      <c r="E237" s="29">
        <v>0</v>
      </c>
      <c r="F237" s="29">
        <f t="shared" si="69"/>
        <v>7082293</v>
      </c>
      <c r="G237" s="29">
        <v>0</v>
      </c>
      <c r="H237" s="29">
        <v>0</v>
      </c>
      <c r="I237" s="29">
        <v>0</v>
      </c>
      <c r="J237" s="29">
        <v>0</v>
      </c>
      <c r="K237" s="29">
        <f t="shared" si="72"/>
        <v>0</v>
      </c>
      <c r="L237" s="29">
        <f t="shared" si="73"/>
        <v>7082293</v>
      </c>
      <c r="M237" s="29">
        <f t="shared" si="74"/>
        <v>7082293</v>
      </c>
      <c r="N237" s="29">
        <f t="shared" si="81"/>
        <v>0</v>
      </c>
      <c r="O237" s="29">
        <f t="shared" si="76"/>
        <v>0</v>
      </c>
      <c r="P237" s="39">
        <v>0</v>
      </c>
      <c r="Q237" s="39">
        <f t="shared" si="65"/>
        <v>0</v>
      </c>
      <c r="R237" s="39">
        <f t="shared" si="66"/>
        <v>0</v>
      </c>
    </row>
    <row r="238" spans="1:18" s="30" customFormat="1" x14ac:dyDescent="0.2">
      <c r="A238" s="27" t="s">
        <v>378</v>
      </c>
      <c r="B238" s="28" t="s">
        <v>379</v>
      </c>
      <c r="C238" s="29">
        <v>29366555</v>
      </c>
      <c r="D238" s="29">
        <v>0</v>
      </c>
      <c r="E238" s="29">
        <v>0</v>
      </c>
      <c r="F238" s="29">
        <f t="shared" si="69"/>
        <v>29366555</v>
      </c>
      <c r="G238" s="29">
        <v>891753</v>
      </c>
      <c r="H238" s="29">
        <v>0</v>
      </c>
      <c r="I238" s="29">
        <v>0</v>
      </c>
      <c r="J238" s="29">
        <v>0</v>
      </c>
      <c r="K238" s="29">
        <f t="shared" si="72"/>
        <v>891753</v>
      </c>
      <c r="L238" s="29">
        <f t="shared" si="73"/>
        <v>28474802</v>
      </c>
      <c r="M238" s="29">
        <f t="shared" si="74"/>
        <v>29366555</v>
      </c>
      <c r="N238" s="29">
        <f t="shared" si="81"/>
        <v>0</v>
      </c>
      <c r="O238" s="29">
        <f t="shared" si="76"/>
        <v>0</v>
      </c>
      <c r="P238" s="39">
        <f t="shared" si="64"/>
        <v>0</v>
      </c>
      <c r="Q238" s="39">
        <f t="shared" si="65"/>
        <v>0</v>
      </c>
      <c r="R238" s="39">
        <f t="shared" si="66"/>
        <v>0</v>
      </c>
    </row>
    <row r="239" spans="1:18" s="30" customFormat="1" x14ac:dyDescent="0.2">
      <c r="A239" s="27" t="s">
        <v>380</v>
      </c>
      <c r="B239" s="28" t="s">
        <v>381</v>
      </c>
      <c r="C239" s="29">
        <v>24908100</v>
      </c>
      <c r="D239" s="29">
        <v>0</v>
      </c>
      <c r="E239" s="29">
        <v>0</v>
      </c>
      <c r="F239" s="29">
        <f t="shared" si="69"/>
        <v>24908100</v>
      </c>
      <c r="G239" s="29">
        <v>14968614</v>
      </c>
      <c r="H239" s="29">
        <v>0</v>
      </c>
      <c r="I239" s="29">
        <v>0</v>
      </c>
      <c r="J239" s="29">
        <v>0</v>
      </c>
      <c r="K239" s="29">
        <f t="shared" si="72"/>
        <v>14968614</v>
      </c>
      <c r="L239" s="29">
        <f t="shared" si="73"/>
        <v>9939486</v>
      </c>
      <c r="M239" s="29">
        <f t="shared" si="74"/>
        <v>24908100</v>
      </c>
      <c r="N239" s="29">
        <f t="shared" si="81"/>
        <v>0</v>
      </c>
      <c r="O239" s="29">
        <f t="shared" si="76"/>
        <v>0</v>
      </c>
      <c r="P239" s="39">
        <f t="shared" si="64"/>
        <v>0</v>
      </c>
      <c r="Q239" s="39">
        <f t="shared" si="65"/>
        <v>0</v>
      </c>
      <c r="R239" s="39">
        <f t="shared" si="66"/>
        <v>0</v>
      </c>
    </row>
    <row r="240" spans="1:18" s="30" customFormat="1" x14ac:dyDescent="0.2">
      <c r="A240" s="27" t="s">
        <v>382</v>
      </c>
      <c r="B240" s="28" t="s">
        <v>383</v>
      </c>
      <c r="C240" s="29">
        <v>313252</v>
      </c>
      <c r="D240" s="29">
        <v>0</v>
      </c>
      <c r="E240" s="29">
        <v>0</v>
      </c>
      <c r="F240" s="29">
        <f t="shared" si="69"/>
        <v>313252</v>
      </c>
      <c r="G240" s="29">
        <v>313252</v>
      </c>
      <c r="H240" s="29">
        <v>0</v>
      </c>
      <c r="I240" s="29">
        <v>0</v>
      </c>
      <c r="J240" s="29">
        <v>0</v>
      </c>
      <c r="K240" s="29">
        <f t="shared" si="72"/>
        <v>313252</v>
      </c>
      <c r="L240" s="29">
        <f t="shared" si="73"/>
        <v>0</v>
      </c>
      <c r="M240" s="29">
        <f t="shared" si="74"/>
        <v>313252</v>
      </c>
      <c r="N240" s="29">
        <f t="shared" si="81"/>
        <v>0</v>
      </c>
      <c r="O240" s="29">
        <f t="shared" si="76"/>
        <v>0</v>
      </c>
      <c r="P240" s="39">
        <f t="shared" si="64"/>
        <v>0</v>
      </c>
      <c r="Q240" s="39">
        <f t="shared" si="65"/>
        <v>0</v>
      </c>
      <c r="R240" s="39">
        <f t="shared" si="66"/>
        <v>0</v>
      </c>
    </row>
    <row r="241" spans="1:18" s="30" customFormat="1" x14ac:dyDescent="0.2">
      <c r="A241" s="27" t="s">
        <v>384</v>
      </c>
      <c r="B241" s="28" t="s">
        <v>385</v>
      </c>
      <c r="C241" s="29">
        <f>SUM(C242:C245)</f>
        <v>277196</v>
      </c>
      <c r="D241" s="29">
        <f t="shared" ref="D241:O241" si="82">SUM(D242:D245)</f>
        <v>0</v>
      </c>
      <c r="E241" s="29">
        <f t="shared" si="82"/>
        <v>0</v>
      </c>
      <c r="F241" s="29">
        <f t="shared" si="69"/>
        <v>277196</v>
      </c>
      <c r="G241" s="29">
        <f t="shared" si="82"/>
        <v>200596</v>
      </c>
      <c r="H241" s="29">
        <f t="shared" si="82"/>
        <v>0</v>
      </c>
      <c r="I241" s="29">
        <f t="shared" si="82"/>
        <v>144490.35</v>
      </c>
      <c r="J241" s="29">
        <f t="shared" si="82"/>
        <v>144490.35</v>
      </c>
      <c r="K241" s="29">
        <f t="shared" si="72"/>
        <v>56105.649999999994</v>
      </c>
      <c r="L241" s="29">
        <f t="shared" si="73"/>
        <v>76600</v>
      </c>
      <c r="M241" s="29">
        <f t="shared" si="74"/>
        <v>132705.65</v>
      </c>
      <c r="N241" s="29">
        <f t="shared" si="81"/>
        <v>0</v>
      </c>
      <c r="O241" s="29">
        <f t="shared" si="76"/>
        <v>144490.35</v>
      </c>
      <c r="P241" s="39">
        <f t="shared" si="64"/>
        <v>72.03052403836567</v>
      </c>
      <c r="Q241" s="39">
        <f t="shared" si="65"/>
        <v>52.125698062021101</v>
      </c>
      <c r="R241" s="39">
        <f t="shared" si="66"/>
        <v>52.125698062021101</v>
      </c>
    </row>
    <row r="242" spans="1:18" s="34" customFormat="1" hidden="1" x14ac:dyDescent="0.2">
      <c r="A242" s="31" t="s">
        <v>386</v>
      </c>
      <c r="B242" s="32" t="s">
        <v>387</v>
      </c>
      <c r="C242" s="33">
        <v>139967</v>
      </c>
      <c r="D242" s="33"/>
      <c r="E242" s="33"/>
      <c r="F242" s="29">
        <f t="shared" si="69"/>
        <v>139967</v>
      </c>
      <c r="G242" s="33">
        <v>139567</v>
      </c>
      <c r="H242" s="33"/>
      <c r="I242" s="33">
        <v>119542.35</v>
      </c>
      <c r="J242" s="33">
        <v>119542.35</v>
      </c>
      <c r="K242" s="29">
        <f t="shared" si="72"/>
        <v>20024.649999999994</v>
      </c>
      <c r="L242" s="29">
        <f t="shared" si="73"/>
        <v>400</v>
      </c>
      <c r="M242" s="29">
        <f t="shared" si="74"/>
        <v>20424.649999999994</v>
      </c>
      <c r="N242" s="29">
        <f t="shared" si="81"/>
        <v>0</v>
      </c>
      <c r="O242" s="29">
        <f t="shared" si="76"/>
        <v>119542.35</v>
      </c>
      <c r="P242" s="39">
        <f t="shared" si="64"/>
        <v>85.652303194881313</v>
      </c>
      <c r="Q242" s="39">
        <f t="shared" si="65"/>
        <v>85.407524630805838</v>
      </c>
      <c r="R242" s="39">
        <f t="shared" si="66"/>
        <v>85.407524630805838</v>
      </c>
    </row>
    <row r="243" spans="1:18" s="34" customFormat="1" hidden="1" x14ac:dyDescent="0.2">
      <c r="A243" s="31" t="s">
        <v>388</v>
      </c>
      <c r="B243" s="32" t="s">
        <v>389</v>
      </c>
      <c r="C243" s="33">
        <v>111081</v>
      </c>
      <c r="D243" s="33"/>
      <c r="E243" s="33"/>
      <c r="F243" s="29">
        <f t="shared" si="69"/>
        <v>111081</v>
      </c>
      <c r="G243" s="33">
        <v>35981</v>
      </c>
      <c r="H243" s="33"/>
      <c r="I243" s="33">
        <v>0</v>
      </c>
      <c r="J243" s="33">
        <v>0</v>
      </c>
      <c r="K243" s="29">
        <f t="shared" si="72"/>
        <v>35981</v>
      </c>
      <c r="L243" s="29">
        <f t="shared" si="73"/>
        <v>75100</v>
      </c>
      <c r="M243" s="29">
        <f t="shared" si="74"/>
        <v>111081</v>
      </c>
      <c r="N243" s="29">
        <f t="shared" si="81"/>
        <v>0</v>
      </c>
      <c r="O243" s="29">
        <f t="shared" si="76"/>
        <v>0</v>
      </c>
      <c r="P243" s="39">
        <f t="shared" si="64"/>
        <v>0</v>
      </c>
      <c r="Q243" s="39">
        <f t="shared" si="65"/>
        <v>0</v>
      </c>
      <c r="R243" s="39">
        <f t="shared" si="66"/>
        <v>0</v>
      </c>
    </row>
    <row r="244" spans="1:18" s="34" customFormat="1" hidden="1" x14ac:dyDescent="0.2">
      <c r="A244" s="31" t="s">
        <v>390</v>
      </c>
      <c r="B244" s="32" t="s">
        <v>391</v>
      </c>
      <c r="C244" s="33">
        <v>1200</v>
      </c>
      <c r="D244" s="33"/>
      <c r="E244" s="33"/>
      <c r="F244" s="29">
        <f t="shared" si="69"/>
        <v>1200</v>
      </c>
      <c r="G244" s="33">
        <v>100</v>
      </c>
      <c r="H244" s="33"/>
      <c r="I244" s="33">
        <v>0</v>
      </c>
      <c r="J244" s="33">
        <v>0</v>
      </c>
      <c r="K244" s="29">
        <f t="shared" si="72"/>
        <v>100</v>
      </c>
      <c r="L244" s="29">
        <f t="shared" si="73"/>
        <v>1100</v>
      </c>
      <c r="M244" s="29">
        <f t="shared" si="74"/>
        <v>1200</v>
      </c>
      <c r="N244" s="29">
        <f t="shared" si="81"/>
        <v>0</v>
      </c>
      <c r="O244" s="29">
        <f t="shared" si="76"/>
        <v>0</v>
      </c>
      <c r="P244" s="39">
        <f t="shared" si="64"/>
        <v>0</v>
      </c>
      <c r="Q244" s="39">
        <f t="shared" si="65"/>
        <v>0</v>
      </c>
      <c r="R244" s="39">
        <f t="shared" si="66"/>
        <v>0</v>
      </c>
    </row>
    <row r="245" spans="1:18" s="34" customFormat="1" hidden="1" x14ac:dyDescent="0.2">
      <c r="A245" s="31" t="s">
        <v>392</v>
      </c>
      <c r="B245" s="32" t="s">
        <v>393</v>
      </c>
      <c r="C245" s="33">
        <v>24948</v>
      </c>
      <c r="D245" s="33"/>
      <c r="E245" s="33"/>
      <c r="F245" s="29">
        <f t="shared" si="69"/>
        <v>24948</v>
      </c>
      <c r="G245" s="33">
        <v>24948</v>
      </c>
      <c r="H245" s="33"/>
      <c r="I245" s="33">
        <v>24948</v>
      </c>
      <c r="J245" s="33">
        <v>24948</v>
      </c>
      <c r="K245" s="29">
        <f t="shared" si="72"/>
        <v>0</v>
      </c>
      <c r="L245" s="29">
        <f t="shared" si="73"/>
        <v>0</v>
      </c>
      <c r="M245" s="29">
        <f t="shared" si="74"/>
        <v>0</v>
      </c>
      <c r="N245" s="29">
        <f t="shared" ref="N245:O245" si="83">SUM(N246:N250)</f>
        <v>0</v>
      </c>
      <c r="O245" s="29">
        <f t="shared" si="76"/>
        <v>24948</v>
      </c>
      <c r="P245" s="39">
        <f t="shared" si="64"/>
        <v>100</v>
      </c>
      <c r="Q245" s="39">
        <f t="shared" si="65"/>
        <v>100</v>
      </c>
      <c r="R245" s="39">
        <f t="shared" si="66"/>
        <v>100</v>
      </c>
    </row>
    <row r="246" spans="1:18" s="38" customFormat="1" ht="24.75" customHeight="1" x14ac:dyDescent="0.2">
      <c r="A246" s="40"/>
      <c r="B246" s="36" t="s">
        <v>291</v>
      </c>
      <c r="C246" s="25">
        <f>SUM(C247:C248)</f>
        <v>100</v>
      </c>
      <c r="D246" s="25">
        <f t="shared" ref="D246:O246" si="84">SUM(D247:D248)</f>
        <v>0</v>
      </c>
      <c r="E246" s="25">
        <f t="shared" si="84"/>
        <v>0</v>
      </c>
      <c r="F246" s="25">
        <f t="shared" si="84"/>
        <v>100</v>
      </c>
      <c r="G246" s="25">
        <f t="shared" si="84"/>
        <v>0</v>
      </c>
      <c r="H246" s="25">
        <f t="shared" si="84"/>
        <v>0</v>
      </c>
      <c r="I246" s="25">
        <f t="shared" si="84"/>
        <v>0</v>
      </c>
      <c r="J246" s="25">
        <f t="shared" si="84"/>
        <v>0</v>
      </c>
      <c r="K246" s="25">
        <f t="shared" si="84"/>
        <v>0</v>
      </c>
      <c r="L246" s="25">
        <f t="shared" si="84"/>
        <v>100</v>
      </c>
      <c r="M246" s="25">
        <f t="shared" si="84"/>
        <v>100</v>
      </c>
      <c r="N246" s="25">
        <f t="shared" si="84"/>
        <v>0</v>
      </c>
      <c r="O246" s="25">
        <f t="shared" si="84"/>
        <v>0</v>
      </c>
      <c r="P246" s="37">
        <v>0</v>
      </c>
      <c r="Q246" s="37">
        <f t="shared" si="65"/>
        <v>0</v>
      </c>
      <c r="R246" s="37">
        <f t="shared" si="66"/>
        <v>0</v>
      </c>
    </row>
    <row r="247" spans="1:18" s="30" customFormat="1" x14ac:dyDescent="0.2">
      <c r="A247" s="27" t="s">
        <v>292</v>
      </c>
      <c r="B247" s="28" t="s">
        <v>293</v>
      </c>
      <c r="C247" s="29">
        <v>100</v>
      </c>
      <c r="D247" s="29">
        <v>0</v>
      </c>
      <c r="E247" s="29">
        <v>0</v>
      </c>
      <c r="F247" s="29">
        <f t="shared" si="69"/>
        <v>100</v>
      </c>
      <c r="G247" s="29">
        <v>0</v>
      </c>
      <c r="H247" s="29">
        <v>0</v>
      </c>
      <c r="I247" s="29">
        <v>0</v>
      </c>
      <c r="J247" s="29">
        <v>0</v>
      </c>
      <c r="K247" s="29">
        <f t="shared" si="72"/>
        <v>0</v>
      </c>
      <c r="L247" s="29">
        <f t="shared" si="73"/>
        <v>100</v>
      </c>
      <c r="M247" s="29">
        <f t="shared" si="74"/>
        <v>100</v>
      </c>
      <c r="N247" s="29">
        <f t="shared" ref="N247:O249" si="85">SUM(N248:N252)</f>
        <v>0</v>
      </c>
      <c r="O247" s="29">
        <f t="shared" si="76"/>
        <v>0</v>
      </c>
      <c r="P247" s="39">
        <v>0</v>
      </c>
      <c r="Q247" s="39">
        <f t="shared" si="65"/>
        <v>0</v>
      </c>
      <c r="R247" s="39">
        <f t="shared" si="66"/>
        <v>0</v>
      </c>
    </row>
    <row r="248" spans="1:18" s="30" customFormat="1" x14ac:dyDescent="0.2">
      <c r="A248" s="27" t="s">
        <v>320</v>
      </c>
      <c r="B248" s="28" t="s">
        <v>321</v>
      </c>
      <c r="C248" s="29">
        <f>+C249</f>
        <v>0</v>
      </c>
      <c r="D248" s="29">
        <f t="shared" ref="D248:O248" si="86">+D249</f>
        <v>0</v>
      </c>
      <c r="E248" s="29">
        <f t="shared" si="86"/>
        <v>0</v>
      </c>
      <c r="F248" s="29">
        <f t="shared" si="69"/>
        <v>0</v>
      </c>
      <c r="G248" s="29">
        <f t="shared" si="86"/>
        <v>0</v>
      </c>
      <c r="H248" s="29">
        <f t="shared" si="86"/>
        <v>0</v>
      </c>
      <c r="I248" s="29">
        <f t="shared" si="86"/>
        <v>0</v>
      </c>
      <c r="J248" s="29">
        <f t="shared" si="86"/>
        <v>0</v>
      </c>
      <c r="K248" s="29">
        <f t="shared" si="72"/>
        <v>0</v>
      </c>
      <c r="L248" s="29">
        <f t="shared" si="73"/>
        <v>0</v>
      </c>
      <c r="M248" s="29">
        <f t="shared" si="74"/>
        <v>0</v>
      </c>
      <c r="N248" s="29">
        <f t="shared" si="85"/>
        <v>0</v>
      </c>
      <c r="O248" s="29">
        <f t="shared" si="76"/>
        <v>0</v>
      </c>
      <c r="P248" s="39">
        <v>0</v>
      </c>
      <c r="Q248" s="39">
        <v>0</v>
      </c>
      <c r="R248" s="39">
        <v>0</v>
      </c>
    </row>
    <row r="249" spans="1:18" s="34" customFormat="1" hidden="1" x14ac:dyDescent="0.2">
      <c r="A249" s="31" t="s">
        <v>326</v>
      </c>
      <c r="B249" s="32" t="s">
        <v>327</v>
      </c>
      <c r="C249" s="33">
        <v>0</v>
      </c>
      <c r="D249" s="33"/>
      <c r="E249" s="33"/>
      <c r="F249" s="29">
        <f t="shared" si="69"/>
        <v>0</v>
      </c>
      <c r="G249" s="33">
        <v>0</v>
      </c>
      <c r="H249" s="33"/>
      <c r="I249" s="33">
        <v>0</v>
      </c>
      <c r="J249" s="33">
        <v>0</v>
      </c>
      <c r="K249" s="29">
        <f t="shared" si="72"/>
        <v>0</v>
      </c>
      <c r="L249" s="29">
        <f t="shared" si="73"/>
        <v>0</v>
      </c>
      <c r="M249" s="29">
        <f t="shared" si="74"/>
        <v>0</v>
      </c>
      <c r="N249" s="29">
        <f t="shared" si="85"/>
        <v>0</v>
      </c>
      <c r="O249" s="29">
        <f t="shared" si="76"/>
        <v>0</v>
      </c>
      <c r="P249" s="39" t="e">
        <f t="shared" si="64"/>
        <v>#DIV/0!</v>
      </c>
      <c r="Q249" s="39" t="e">
        <f t="shared" si="65"/>
        <v>#DIV/0!</v>
      </c>
      <c r="R249" s="39" t="e">
        <f t="shared" si="66"/>
        <v>#DIV/0!</v>
      </c>
    </row>
    <row r="250" spans="1:18" s="38" customFormat="1" ht="24.75" customHeight="1" x14ac:dyDescent="0.2">
      <c r="A250" s="40"/>
      <c r="B250" s="36" t="s">
        <v>394</v>
      </c>
      <c r="C250" s="25">
        <f>+C251</f>
        <v>22100000</v>
      </c>
      <c r="D250" s="25">
        <f t="shared" ref="D250:O250" si="87">+D251</f>
        <v>0</v>
      </c>
      <c r="E250" s="25">
        <f t="shared" si="87"/>
        <v>0</v>
      </c>
      <c r="F250" s="25">
        <f t="shared" si="87"/>
        <v>22100000</v>
      </c>
      <c r="G250" s="25">
        <f t="shared" si="87"/>
        <v>7384000</v>
      </c>
      <c r="H250" s="25">
        <f t="shared" si="87"/>
        <v>0</v>
      </c>
      <c r="I250" s="25">
        <f t="shared" si="87"/>
        <v>7384000</v>
      </c>
      <c r="J250" s="25">
        <f t="shared" si="87"/>
        <v>7384000</v>
      </c>
      <c r="K250" s="25">
        <f t="shared" si="87"/>
        <v>0</v>
      </c>
      <c r="L250" s="25">
        <f t="shared" si="87"/>
        <v>14716000</v>
      </c>
      <c r="M250" s="25">
        <f t="shared" si="87"/>
        <v>14716000</v>
      </c>
      <c r="N250" s="25">
        <f t="shared" si="87"/>
        <v>0</v>
      </c>
      <c r="O250" s="25">
        <f t="shared" si="87"/>
        <v>7384000</v>
      </c>
      <c r="P250" s="37">
        <f t="shared" si="64"/>
        <v>100</v>
      </c>
      <c r="Q250" s="37">
        <f t="shared" si="65"/>
        <v>33.411764705882355</v>
      </c>
      <c r="R250" s="37">
        <f t="shared" si="66"/>
        <v>33.411764705882355</v>
      </c>
    </row>
    <row r="251" spans="1:18" s="30" customFormat="1" x14ac:dyDescent="0.2">
      <c r="A251" s="27" t="s">
        <v>395</v>
      </c>
      <c r="B251" s="28" t="s">
        <v>396</v>
      </c>
      <c r="C251" s="29">
        <v>22100000</v>
      </c>
      <c r="D251" s="29">
        <v>0</v>
      </c>
      <c r="E251" s="29">
        <v>0</v>
      </c>
      <c r="F251" s="29">
        <f t="shared" si="69"/>
        <v>22100000</v>
      </c>
      <c r="G251" s="29">
        <v>7384000</v>
      </c>
      <c r="H251" s="29">
        <v>0</v>
      </c>
      <c r="I251" s="29">
        <v>7384000</v>
      </c>
      <c r="J251" s="29">
        <v>7384000</v>
      </c>
      <c r="K251" s="29">
        <f t="shared" si="72"/>
        <v>0</v>
      </c>
      <c r="L251" s="29">
        <f t="shared" si="73"/>
        <v>14716000</v>
      </c>
      <c r="M251" s="29">
        <f t="shared" si="74"/>
        <v>14716000</v>
      </c>
      <c r="N251" s="29">
        <f t="shared" ref="N251:O251" si="88">SUM(N252:N256)</f>
        <v>0</v>
      </c>
      <c r="O251" s="29">
        <f t="shared" si="76"/>
        <v>7384000</v>
      </c>
      <c r="P251" s="39">
        <f t="shared" si="64"/>
        <v>100</v>
      </c>
      <c r="Q251" s="39">
        <f t="shared" si="65"/>
        <v>33.411764705882355</v>
      </c>
      <c r="R251" s="39">
        <f t="shared" si="66"/>
        <v>33.411764705882355</v>
      </c>
    </row>
    <row r="253" spans="1:18" x14ac:dyDescent="0.2">
      <c r="O253" s="51"/>
    </row>
  </sheetData>
  <printOptions horizontalCentered="1"/>
  <pageMargins left="0" right="0" top="0.78740157480314965" bottom="0.78740157480314965" header="0.31496062992125984" footer="0.31496062992125984"/>
  <pageSetup paperSize="122" scale="70" orientation="landscape" r:id="rId1"/>
  <headerFooter alignWithMargins="0">
    <oddFooter>&amp;L&amp;D&amp;C&amp;P&amp;RDireccion de Planificacòn Estratègica y Prespuesto</oddFooter>
  </headerFooter>
  <rowBreaks count="3" manualBreakCount="3">
    <brk id="64" max="65535" man="1"/>
    <brk id="150" max="65535" man="1"/>
    <brk id="215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para transp segun presupuesto</vt:lpstr>
      <vt:lpstr>'para transp segun presupuesto'!Área_de_impresión</vt:lpstr>
      <vt:lpstr>'para transp segun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2022-02-11T16:10:06Z</dcterms:created>
  <dcterms:modified xsi:type="dcterms:W3CDTF">2022-02-11T16:10:24Z</dcterms:modified>
</cp:coreProperties>
</file>